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3"/>
  </bookViews>
  <sheets>
    <sheet name="BS" sheetId="1" r:id="rId1"/>
    <sheet name="income" sheetId="2" r:id="rId2"/>
    <sheet name="cash flow" sheetId="3" r:id="rId3"/>
    <sheet name="CIE" sheetId="4" r:id="rId4"/>
  </sheets>
  <definedNames>
    <definedName name="_xlnm.Print_Area" localSheetId="2">'cash flow'!$A:$IV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<sst xmlns="http://schemas.openxmlformats.org/spreadsheetml/2006/main" count="149" uniqueCount="117">
  <si>
    <t>MALPAC HOLDINGS BERHAD  (197424-V)</t>
  </si>
  <si>
    <t>CONDENSED CONSOLIDATED BALANCE SHEETS</t>
  </si>
  <si>
    <t>Audited</t>
  </si>
  <si>
    <t>RM'000</t>
  </si>
  <si>
    <t>Property, Plant and Equipment</t>
  </si>
  <si>
    <t>Current Assets</t>
  </si>
  <si>
    <t>Current Liabilities</t>
  </si>
  <si>
    <t xml:space="preserve">Net Current Assets </t>
  </si>
  <si>
    <t>Shareholders' Equity</t>
  </si>
  <si>
    <t>Share Capital</t>
  </si>
  <si>
    <t>Reserves</t>
  </si>
  <si>
    <t>Minority Interests</t>
  </si>
  <si>
    <t>Share</t>
  </si>
  <si>
    <t>Retained</t>
  </si>
  <si>
    <t>Capital</t>
  </si>
  <si>
    <t>Profits</t>
  </si>
  <si>
    <t>Total</t>
  </si>
  <si>
    <t>CONDENSED CONSOLIDATED CASH FLOW STATEMENTS</t>
  </si>
  <si>
    <t>ended</t>
  </si>
  <si>
    <t>Changes in working capital</t>
  </si>
  <si>
    <t>Interest received</t>
  </si>
  <si>
    <t xml:space="preserve">Interest paid </t>
  </si>
  <si>
    <t>Current</t>
  </si>
  <si>
    <t>Qtr Ended</t>
  </si>
  <si>
    <t xml:space="preserve">Revenue </t>
  </si>
  <si>
    <t>Other operating income</t>
  </si>
  <si>
    <t>Administration expenses</t>
  </si>
  <si>
    <t>Other operating expenses</t>
  </si>
  <si>
    <t>Finance costs</t>
  </si>
  <si>
    <t>Minority Interest</t>
  </si>
  <si>
    <t>Preceding</t>
  </si>
  <si>
    <t xml:space="preserve">Current </t>
  </si>
  <si>
    <t>Bank Borrowings</t>
  </si>
  <si>
    <t>INDIVIDUAL QUARTER</t>
  </si>
  <si>
    <t>CUMULATIVE QUARTER</t>
  </si>
  <si>
    <t>N/A</t>
  </si>
  <si>
    <t>Net cash used in financing activities</t>
  </si>
  <si>
    <t>Loan Receivable</t>
  </si>
  <si>
    <t xml:space="preserve">Share </t>
  </si>
  <si>
    <t>Premium</t>
  </si>
  <si>
    <t>Other Investments</t>
  </si>
  <si>
    <t>Proceeds from share buyback</t>
  </si>
  <si>
    <t>30.06.03</t>
  </si>
  <si>
    <t>Fixed Deposits</t>
  </si>
  <si>
    <t>Net Tangible Assets Per Share  (RM)</t>
  </si>
  <si>
    <t>-Basic</t>
  </si>
  <si>
    <t>-Diluted</t>
  </si>
  <si>
    <t>CONDENSED CONSOLIDATED STATEMENTS OF CHANGES IN EQUITY</t>
  </si>
  <si>
    <t>Other Payables and Accruals</t>
  </si>
  <si>
    <t>Other Capital</t>
  </si>
  <si>
    <t>Reserve</t>
  </si>
  <si>
    <t>CONDENSED CONSOLIDATED INCOME STATEMENTS</t>
  </si>
  <si>
    <t>Net profit/(loss) for the period</t>
  </si>
  <si>
    <t>Profit/(loss) before tax</t>
  </si>
  <si>
    <t>Repayment of bank borrowings</t>
  </si>
  <si>
    <t>Year Ended</t>
  </si>
  <si>
    <t>Balance as at 1 January 2003</t>
  </si>
  <si>
    <t>Profit/(Loss) from operations</t>
  </si>
  <si>
    <t>Operating profit/(loss) before changes in working capital</t>
  </si>
  <si>
    <t>Tax Recoverable</t>
  </si>
  <si>
    <t>Balance as at 1 January 2004</t>
  </si>
  <si>
    <t>Proceeds from disposal of quoted investments</t>
  </si>
  <si>
    <t>Purchase of quoted investments</t>
  </si>
  <si>
    <t>FOR THE QUARTER ENDED 30 JUNE 2004</t>
  </si>
  <si>
    <t>30.06.04</t>
  </si>
  <si>
    <t>AS AT 30 JUNE 2004</t>
  </si>
  <si>
    <t>6 months</t>
  </si>
  <si>
    <t>ended 30 June 2004</t>
  </si>
  <si>
    <t>Balance as at 30 June 2004</t>
  </si>
  <si>
    <t>ended 30 June 2003</t>
  </si>
  <si>
    <t>Balance as at 30 June 2003</t>
  </si>
  <si>
    <t>Tax paid</t>
  </si>
  <si>
    <t>Dividend received</t>
  </si>
  <si>
    <t>Purchase of property, plant &amp; equipment</t>
  </si>
  <si>
    <t>Cash &amp; Bank Balances</t>
  </si>
  <si>
    <t>Cash generated from operations</t>
  </si>
  <si>
    <t>Net change in current assets</t>
  </si>
  <si>
    <t>Net change in current liabilities</t>
  </si>
  <si>
    <t>Net decrease in cash and cash equivalents</t>
  </si>
  <si>
    <t>Cash and cash equivalents at end of financial period</t>
  </si>
  <si>
    <t>Trade and Other Receivables</t>
  </si>
  <si>
    <t>Landed Properties and Others</t>
  </si>
  <si>
    <t>Financed by:</t>
  </si>
  <si>
    <t>Unaudited</t>
  </si>
  <si>
    <t>CASH FLOWS FROM OPERATING ACTIVITIES</t>
  </si>
  <si>
    <t>CASH FLOWS FROM INVESTING ACTIVITIES</t>
  </si>
  <si>
    <t>CASH FLOWS FROM FINANCING ACTIVITIES</t>
  </si>
  <si>
    <t>Cash and cash equivalents comprise of:-</t>
  </si>
  <si>
    <t>Cash and cash equivalents at beginning of financial period</t>
  </si>
  <si>
    <t>Fixed deposits</t>
  </si>
  <si>
    <t>Cash and bank balances</t>
  </si>
  <si>
    <t xml:space="preserve">  30.06.04</t>
  </si>
  <si>
    <t xml:space="preserve"> 31.12.03</t>
  </si>
  <si>
    <t>Bank borrowings</t>
  </si>
  <si>
    <t>Dividend income</t>
  </si>
  <si>
    <t>Interest income</t>
  </si>
  <si>
    <t>Interest expenses</t>
  </si>
  <si>
    <t>Non-cash items</t>
  </si>
  <si>
    <t>Adjustments for:-</t>
  </si>
  <si>
    <t>Interim Financial Report)</t>
  </si>
  <si>
    <t>Net cash from/(used in) investing activities</t>
  </si>
  <si>
    <t>Net cash (used in)/from operating activities</t>
  </si>
  <si>
    <t>Comparative</t>
  </si>
  <si>
    <t>Profit/(Loss) before taxation</t>
  </si>
  <si>
    <t>Profit/(Loss) after taxation</t>
  </si>
  <si>
    <t>Net profit for the period</t>
  </si>
  <si>
    <t>Net loss for the period</t>
  </si>
  <si>
    <t>Taxation</t>
  </si>
  <si>
    <t xml:space="preserve">Earning/(Loss) Per Share (sen)          </t>
  </si>
  <si>
    <t xml:space="preserve">(The Condensed Consolidated Cash Flow Statements should be read in conjunction with the Notes to </t>
  </si>
  <si>
    <t xml:space="preserve">(The Condensed Consolidated Statements of Changes in Equity should be read in conjunction with the Notes </t>
  </si>
  <si>
    <t>As At</t>
  </si>
  <si>
    <t>(The Condensed Consolidated Balance Sheets should be read in conjunction with the Notes to this</t>
  </si>
  <si>
    <t>(The Condensed Consolidated Income Statements should be read in conjunction with the Notes to this</t>
  </si>
  <si>
    <t>this Interim Financial Report)</t>
  </si>
  <si>
    <t xml:space="preserve"> to this Interim Financial Report)</t>
  </si>
  <si>
    <t xml:space="preserve"> Interim Financial Report)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</si>
</sst>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00"/>
  </numFmts>
  <fonts count="18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Garamond"/>
      <family val="1"/>
    </font>
    <font>
      <sz val="11"/>
      <name val="Times New Roman CE"/>
      <family val="0"/>
    </font>
    <font>
      <b/>
      <sz val="12"/>
      <name val="Garamond"/>
      <family val="1"/>
    </font>
    <font>
      <sz val="10"/>
      <name val="Times New Roman"/>
      <family val="1"/>
    </font>
    <font>
      <sz val="11"/>
      <name val="Arial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64" fontId="0" fillId="0" borderId="0" xfId="15" applyNumberFormat="1" applyAlignment="1">
      <alignment/>
    </xf>
    <xf numFmtId="164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4" fontId="4" fillId="0" borderId="0" xfId="0" applyNumberFormat="1" applyFont="1" applyAlignment="1">
      <alignment/>
    </xf>
    <xf numFmtId="0" fontId="5" fillId="0" borderId="0" xfId="20" applyFont="1">
      <alignment/>
      <protection/>
    </xf>
    <xf numFmtId="164" fontId="5" fillId="0" borderId="0" xfId="15" applyNumberFormat="1" applyFont="1" applyAlignment="1">
      <alignment/>
    </xf>
    <xf numFmtId="0" fontId="8" fillId="0" borderId="0" xfId="0" applyFont="1" applyAlignment="1">
      <alignment/>
    </xf>
    <xf numFmtId="0" fontId="7" fillId="0" borderId="0" xfId="20" applyFont="1">
      <alignment/>
      <protection/>
    </xf>
    <xf numFmtId="164" fontId="9" fillId="0" borderId="0" xfId="15" applyNumberFormat="1" applyFont="1" applyAlignment="1">
      <alignment/>
    </xf>
    <xf numFmtId="0" fontId="9" fillId="0" borderId="0" xfId="20" applyFont="1">
      <alignment/>
      <protection/>
    </xf>
    <xf numFmtId="0" fontId="2" fillId="0" borderId="0" xfId="19" applyFont="1" applyAlignment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15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5" fillId="0" borderId="0" xfId="0" applyFont="1" applyAlignment="1">
      <alignment horizontal="center"/>
    </xf>
    <xf numFmtId="164" fontId="3" fillId="0" borderId="0" xfId="15" applyNumberFormat="1" applyFont="1" applyBorder="1" applyAlignment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43" fontId="10" fillId="0" borderId="0" xfId="15" applyFont="1" applyAlignment="1">
      <alignment/>
    </xf>
    <xf numFmtId="43" fontId="10" fillId="0" borderId="0" xfId="15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4" fontId="10" fillId="0" borderId="0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/>
    </xf>
    <xf numFmtId="164" fontId="10" fillId="0" borderId="1" xfId="15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3" fontId="3" fillId="0" borderId="0" xfId="15" applyFont="1" applyBorder="1" applyAlignment="1">
      <alignment horizontal="right"/>
    </xf>
    <xf numFmtId="0" fontId="6" fillId="0" borderId="0" xfId="0" applyFont="1" applyAlignment="1">
      <alignment horizontal="center"/>
    </xf>
    <xf numFmtId="43" fontId="10" fillId="0" borderId="0" xfId="0" applyNumberFormat="1" applyFont="1" applyAlignment="1">
      <alignment/>
    </xf>
    <xf numFmtId="43" fontId="10" fillId="0" borderId="2" xfId="15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4" fontId="10" fillId="0" borderId="3" xfId="15" applyNumberFormat="1" applyFont="1" applyBorder="1" applyAlignment="1">
      <alignment/>
    </xf>
    <xf numFmtId="164" fontId="10" fillId="0" borderId="4" xfId="15" applyNumberFormat="1" applyFont="1" applyBorder="1" applyAlignment="1">
      <alignment/>
    </xf>
    <xf numFmtId="164" fontId="10" fillId="0" borderId="5" xfId="15" applyNumberFormat="1" applyFont="1" applyBorder="1" applyAlignment="1">
      <alignment/>
    </xf>
    <xf numFmtId="0" fontId="13" fillId="0" borderId="0" xfId="0" applyFont="1" applyAlignment="1">
      <alignment/>
    </xf>
    <xf numFmtId="164" fontId="10" fillId="0" borderId="6" xfId="15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0" fontId="14" fillId="0" borderId="0" xfId="20" applyFont="1" applyAlignment="1">
      <alignment horizontal="left"/>
      <protection/>
    </xf>
    <xf numFmtId="0" fontId="14" fillId="0" borderId="0" xfId="0" applyFont="1" applyAlignment="1">
      <alignment/>
    </xf>
    <xf numFmtId="16" fontId="10" fillId="0" borderId="0" xfId="0" applyNumberFormat="1" applyFont="1" applyAlignment="1">
      <alignment horizontal="center"/>
    </xf>
    <xf numFmtId="164" fontId="6" fillId="0" borderId="0" xfId="15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10" fillId="0" borderId="0" xfId="20" applyFont="1">
      <alignment/>
      <protection/>
    </xf>
    <xf numFmtId="164" fontId="6" fillId="0" borderId="0" xfId="15" applyNumberFormat="1" applyFont="1" applyAlignment="1">
      <alignment/>
    </xf>
    <xf numFmtId="0" fontId="10" fillId="0" borderId="0" xfId="20" applyFont="1" applyAlignment="1">
      <alignment horizontal="center"/>
      <protection/>
    </xf>
    <xf numFmtId="164" fontId="10" fillId="0" borderId="0" xfId="15" applyNumberFormat="1" applyFont="1" applyAlignment="1">
      <alignment horizontal="center"/>
    </xf>
    <xf numFmtId="0" fontId="6" fillId="0" borderId="0" xfId="20" applyFont="1">
      <alignment/>
      <protection/>
    </xf>
    <xf numFmtId="164" fontId="10" fillId="0" borderId="0" xfId="20" applyNumberFormat="1" applyFont="1">
      <alignment/>
      <protection/>
    </xf>
    <xf numFmtId="0" fontId="10" fillId="0" borderId="0" xfId="20" applyFont="1" applyBorder="1">
      <alignment/>
      <protection/>
    </xf>
    <xf numFmtId="164" fontId="10" fillId="0" borderId="8" xfId="15" applyNumberFormat="1" applyFont="1" applyBorder="1" applyAlignment="1">
      <alignment/>
    </xf>
    <xf numFmtId="43" fontId="10" fillId="0" borderId="0" xfId="15" applyNumberFormat="1" applyFont="1" applyAlignment="1">
      <alignment/>
    </xf>
    <xf numFmtId="0" fontId="15" fillId="0" borderId="0" xfId="0" applyFont="1" applyAlignment="1">
      <alignment/>
    </xf>
    <xf numFmtId="165" fontId="0" fillId="0" borderId="0" xfId="15" applyNumberFormat="1" applyFont="1" applyBorder="1" applyAlignment="1">
      <alignment/>
    </xf>
    <xf numFmtId="164" fontId="10" fillId="0" borderId="2" xfId="15" applyNumberFormat="1" applyFont="1" applyBorder="1" applyAlignment="1">
      <alignment/>
    </xf>
    <xf numFmtId="0" fontId="10" fillId="0" borderId="0" xfId="0" applyFont="1" applyAlignment="1" quotePrefix="1">
      <alignment/>
    </xf>
    <xf numFmtId="43" fontId="10" fillId="0" borderId="2" xfId="15" applyNumberFormat="1" applyFont="1" applyBorder="1" applyAlignment="1">
      <alignment/>
    </xf>
    <xf numFmtId="43" fontId="10" fillId="0" borderId="2" xfId="15" applyFont="1" applyBorder="1" applyAlignment="1">
      <alignment horizontal="right"/>
    </xf>
    <xf numFmtId="164" fontId="10" fillId="0" borderId="0" xfId="15" applyNumberFormat="1" applyFont="1" applyAlignment="1">
      <alignment horizontal="right"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>
      <alignment horizontal="right"/>
    </xf>
    <xf numFmtId="164" fontId="16" fillId="0" borderId="0" xfId="15" applyNumberFormat="1" applyFont="1" applyBorder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164" fontId="10" fillId="0" borderId="0" xfId="15" applyNumberFormat="1" applyFont="1" applyBorder="1" applyAlignment="1">
      <alignment horizontal="center"/>
    </xf>
    <xf numFmtId="164" fontId="6" fillId="0" borderId="0" xfId="15" applyNumberFormat="1" applyFont="1" applyBorder="1" applyAlignment="1">
      <alignment/>
    </xf>
    <xf numFmtId="43" fontId="10" fillId="0" borderId="0" xfId="15" applyNumberFormat="1" applyFont="1" applyBorder="1" applyAlignment="1">
      <alignment/>
    </xf>
    <xf numFmtId="0" fontId="6" fillId="2" borderId="0" xfId="20" applyFont="1" applyFill="1" applyBorder="1">
      <alignment/>
      <protection/>
    </xf>
    <xf numFmtId="164" fontId="6" fillId="2" borderId="0" xfId="15" applyNumberFormat="1" applyFont="1" applyFill="1" applyBorder="1" applyAlignment="1">
      <alignment/>
    </xf>
    <xf numFmtId="164" fontId="5" fillId="2" borderId="0" xfId="15" applyNumberFormat="1" applyFont="1" applyFill="1" applyBorder="1" applyAlignment="1">
      <alignment/>
    </xf>
    <xf numFmtId="0" fontId="17" fillId="2" borderId="0" xfId="15" applyNumberFormat="1" applyFont="1" applyFill="1" applyBorder="1" applyAlignment="1">
      <alignment/>
    </xf>
    <xf numFmtId="164" fontId="5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1" sqref="A11"/>
    </sheetView>
  </sheetViews>
  <sheetFormatPr defaultColWidth="9.140625" defaultRowHeight="12.75"/>
  <cols>
    <col min="1" max="1" width="4.00390625" style="0" customWidth="1"/>
    <col min="2" max="2" width="19.140625" style="0" customWidth="1"/>
    <col min="3" max="3" width="12.00390625" style="0" customWidth="1"/>
    <col min="4" max="4" width="5.140625" style="0" customWidth="1"/>
    <col min="5" max="5" width="6.28125" style="0" customWidth="1"/>
    <col min="6" max="6" width="11.00390625" style="0" customWidth="1"/>
    <col min="7" max="7" width="4.421875" style="0" customWidth="1"/>
    <col min="8" max="8" width="11.00390625" style="0" customWidth="1"/>
    <col min="9" max="9" width="4.421875" style="0" customWidth="1"/>
    <col min="10" max="10" width="11.00390625" style="0" customWidth="1"/>
    <col min="11" max="11" width="1.421875" style="0" customWidth="1"/>
  </cols>
  <sheetData>
    <row r="1" spans="6:10" ht="14.25">
      <c r="F1" s="87"/>
      <c r="G1" s="84"/>
      <c r="H1" s="85"/>
      <c r="I1" s="85"/>
      <c r="J1" s="86"/>
    </row>
    <row r="2" spans="1:11" ht="14.25">
      <c r="A2" s="7" t="s">
        <v>0</v>
      </c>
      <c r="B2" s="61"/>
      <c r="C2" s="61"/>
      <c r="D2" s="61"/>
      <c r="E2" s="61"/>
      <c r="K2" s="6"/>
    </row>
    <row r="3" spans="1:11" ht="15">
      <c r="A3" s="8"/>
      <c r="B3" s="61"/>
      <c r="C3" s="61"/>
      <c r="D3" s="61"/>
      <c r="E3" s="61"/>
      <c r="F3" s="21"/>
      <c r="G3" s="61"/>
      <c r="H3" s="21"/>
      <c r="I3" s="21"/>
      <c r="J3" s="5"/>
      <c r="K3" s="6"/>
    </row>
    <row r="4" spans="1:11" ht="15">
      <c r="A4" s="8" t="s">
        <v>1</v>
      </c>
      <c r="B4" s="61"/>
      <c r="C4" s="61"/>
      <c r="D4" s="61"/>
      <c r="E4" s="61"/>
      <c r="F4" s="21"/>
      <c r="G4" s="61"/>
      <c r="H4" s="21"/>
      <c r="I4" s="21"/>
      <c r="J4" s="5"/>
      <c r="K4" s="6"/>
    </row>
    <row r="5" spans="1:11" ht="12.75">
      <c r="A5" s="8" t="s">
        <v>65</v>
      </c>
      <c r="B5" s="61"/>
      <c r="C5" s="61"/>
      <c r="D5" s="61"/>
      <c r="E5" s="61"/>
      <c r="F5" s="59" t="s">
        <v>83</v>
      </c>
      <c r="G5" s="63"/>
      <c r="H5" s="59" t="s">
        <v>2</v>
      </c>
      <c r="I5" s="64"/>
      <c r="J5" s="79"/>
      <c r="K5" s="6"/>
    </row>
    <row r="6" spans="1:11" ht="12.75">
      <c r="A6" s="8"/>
      <c r="B6" s="61"/>
      <c r="C6" s="61"/>
      <c r="D6" s="61"/>
      <c r="E6" s="61"/>
      <c r="F6" s="59" t="s">
        <v>111</v>
      </c>
      <c r="G6" s="63"/>
      <c r="H6" s="59" t="s">
        <v>111</v>
      </c>
      <c r="I6" s="64"/>
      <c r="J6" s="80"/>
      <c r="K6" s="6"/>
    </row>
    <row r="7" spans="1:11" ht="12.75">
      <c r="A7" s="61"/>
      <c r="B7" s="61"/>
      <c r="C7" s="61"/>
      <c r="D7" s="61"/>
      <c r="E7" s="61"/>
      <c r="F7" s="59" t="s">
        <v>91</v>
      </c>
      <c r="G7" s="63"/>
      <c r="H7" s="59" t="s">
        <v>92</v>
      </c>
      <c r="I7" s="64"/>
      <c r="J7" s="80"/>
      <c r="K7" s="6"/>
    </row>
    <row r="8" spans="1:11" ht="12.75">
      <c r="A8" s="61"/>
      <c r="B8" s="61"/>
      <c r="C8" s="61"/>
      <c r="D8" s="61"/>
      <c r="E8" s="61"/>
      <c r="F8" s="59" t="s">
        <v>3</v>
      </c>
      <c r="G8" s="63"/>
      <c r="H8" s="59" t="s">
        <v>3</v>
      </c>
      <c r="I8" s="64"/>
      <c r="J8" s="80"/>
      <c r="K8" s="6"/>
    </row>
    <row r="9" spans="1:11" ht="12.75">
      <c r="A9" s="61"/>
      <c r="B9" s="61"/>
      <c r="C9" s="61"/>
      <c r="D9" s="61"/>
      <c r="E9" s="61"/>
      <c r="F9" s="59"/>
      <c r="G9" s="63"/>
      <c r="H9" s="59"/>
      <c r="I9" s="64"/>
      <c r="J9" s="81"/>
      <c r="K9" s="6"/>
    </row>
    <row r="10" spans="1:11" ht="12.75">
      <c r="A10" s="65" t="s">
        <v>4</v>
      </c>
      <c r="B10" s="61"/>
      <c r="C10" s="61"/>
      <c r="D10" s="61"/>
      <c r="E10" s="66"/>
      <c r="F10" s="21">
        <v>69</v>
      </c>
      <c r="G10" s="61"/>
      <c r="H10" s="21">
        <v>85</v>
      </c>
      <c r="I10" s="21"/>
      <c r="J10" s="35"/>
      <c r="K10" s="6"/>
    </row>
    <row r="11" spans="1:11" ht="12.75">
      <c r="A11" s="65" t="s">
        <v>40</v>
      </c>
      <c r="B11" s="61"/>
      <c r="C11" s="61"/>
      <c r="D11" s="61"/>
      <c r="E11" s="61"/>
      <c r="F11" s="21">
        <v>6068</v>
      </c>
      <c r="G11" s="61"/>
      <c r="H11" s="21">
        <v>7594</v>
      </c>
      <c r="I11" s="21"/>
      <c r="J11" s="35"/>
      <c r="K11" s="6"/>
    </row>
    <row r="12" spans="1:11" ht="12.75">
      <c r="A12" s="65" t="s">
        <v>37</v>
      </c>
      <c r="B12" s="61"/>
      <c r="C12" s="61"/>
      <c r="D12" s="61"/>
      <c r="E12" s="61"/>
      <c r="F12" s="21">
        <f>1844</f>
        <v>1844</v>
      </c>
      <c r="G12" s="61"/>
      <c r="H12" s="21">
        <v>1844</v>
      </c>
      <c r="I12" s="21"/>
      <c r="J12" s="35"/>
      <c r="K12" s="6"/>
    </row>
    <row r="13" spans="1:11" ht="12.75">
      <c r="A13" s="61"/>
      <c r="B13" s="61"/>
      <c r="C13" s="61"/>
      <c r="D13" s="61"/>
      <c r="E13" s="61"/>
      <c r="F13" s="21"/>
      <c r="G13" s="61"/>
      <c r="H13" s="21"/>
      <c r="I13" s="21"/>
      <c r="J13" s="35"/>
      <c r="K13" s="6"/>
    </row>
    <row r="14" spans="1:11" ht="12.75">
      <c r="A14" s="65" t="s">
        <v>5</v>
      </c>
      <c r="B14" s="61"/>
      <c r="C14" s="61"/>
      <c r="D14" s="61"/>
      <c r="E14" s="61"/>
      <c r="F14" s="21"/>
      <c r="G14" s="61"/>
      <c r="H14" s="21"/>
      <c r="I14" s="21"/>
      <c r="J14" s="35"/>
      <c r="K14" s="6"/>
    </row>
    <row r="15" spans="1:11" ht="12.75">
      <c r="A15" s="61"/>
      <c r="B15" s="61" t="s">
        <v>81</v>
      </c>
      <c r="C15" s="61"/>
      <c r="D15" s="61"/>
      <c r="E15" s="61"/>
      <c r="F15" s="50">
        <f>102610-61+2200</f>
        <v>104749</v>
      </c>
      <c r="G15" s="67"/>
      <c r="H15" s="50">
        <v>102549</v>
      </c>
      <c r="I15" s="21"/>
      <c r="J15" s="35"/>
      <c r="K15" s="6"/>
    </row>
    <row r="16" spans="1:11" ht="12.75">
      <c r="A16" s="61"/>
      <c r="B16" s="61" t="s">
        <v>80</v>
      </c>
      <c r="C16" s="61"/>
      <c r="D16" s="61"/>
      <c r="E16" s="61"/>
      <c r="F16" s="51">
        <f>1037+23056+5314+7744+1249</f>
        <v>38400</v>
      </c>
      <c r="G16" s="61"/>
      <c r="H16" s="51">
        <f>500+23046+5314+7858+559</f>
        <v>37277</v>
      </c>
      <c r="I16" s="35"/>
      <c r="J16" s="35"/>
      <c r="K16" s="6"/>
    </row>
    <row r="17" spans="1:11" ht="12.75">
      <c r="A17" s="61"/>
      <c r="B17" s="61" t="s">
        <v>59</v>
      </c>
      <c r="C17" s="61"/>
      <c r="D17" s="61"/>
      <c r="E17" s="61"/>
      <c r="F17" s="51">
        <v>859</v>
      </c>
      <c r="G17" s="61"/>
      <c r="H17" s="51">
        <v>848</v>
      </c>
      <c r="I17" s="35"/>
      <c r="J17" s="35"/>
      <c r="K17" s="6"/>
    </row>
    <row r="18" spans="1:11" ht="12.75">
      <c r="A18" s="61"/>
      <c r="B18" s="61" t="s">
        <v>43</v>
      </c>
      <c r="C18" s="61"/>
      <c r="D18" s="61"/>
      <c r="E18" s="61"/>
      <c r="F18" s="51">
        <v>1328</v>
      </c>
      <c r="G18" s="61"/>
      <c r="H18" s="51">
        <v>1137</v>
      </c>
      <c r="I18" s="35"/>
      <c r="J18" s="35"/>
      <c r="K18" s="6"/>
    </row>
    <row r="19" spans="1:11" ht="12.75">
      <c r="A19" s="61"/>
      <c r="B19" s="61" t="s">
        <v>74</v>
      </c>
      <c r="C19" s="61"/>
      <c r="D19" s="61"/>
      <c r="E19" s="61"/>
      <c r="F19" s="52">
        <v>213</v>
      </c>
      <c r="G19" s="61"/>
      <c r="H19" s="52">
        <v>1295</v>
      </c>
      <c r="I19" s="35"/>
      <c r="J19" s="35"/>
      <c r="K19" s="6"/>
    </row>
    <row r="20" spans="1:11" ht="12.75">
      <c r="A20" s="61"/>
      <c r="B20" s="61"/>
      <c r="C20" s="61"/>
      <c r="D20" s="61"/>
      <c r="E20" s="61"/>
      <c r="F20" s="68">
        <f>SUM(F15:F19)</f>
        <v>145549</v>
      </c>
      <c r="G20" s="61"/>
      <c r="H20" s="68">
        <f>SUM(H15:H19)</f>
        <v>143106</v>
      </c>
      <c r="I20" s="35"/>
      <c r="J20" s="35"/>
      <c r="K20" s="6"/>
    </row>
    <row r="21" spans="1:11" ht="12.75">
      <c r="A21" s="61"/>
      <c r="B21" s="61"/>
      <c r="C21" s="61"/>
      <c r="D21" s="61"/>
      <c r="E21" s="61"/>
      <c r="F21" s="35"/>
      <c r="G21" s="61"/>
      <c r="H21" s="35"/>
      <c r="I21" s="35"/>
      <c r="J21" s="35"/>
      <c r="K21" s="6"/>
    </row>
    <row r="22" spans="1:11" ht="12.75">
      <c r="A22" s="65" t="s">
        <v>6</v>
      </c>
      <c r="B22" s="61"/>
      <c r="C22" s="61"/>
      <c r="D22" s="61"/>
      <c r="E22" s="61"/>
      <c r="F22" s="21"/>
      <c r="G22" s="61"/>
      <c r="H22" s="21"/>
      <c r="I22" s="21"/>
      <c r="J22" s="35"/>
      <c r="K22" s="6"/>
    </row>
    <row r="23" spans="1:11" ht="12.75">
      <c r="A23" s="61"/>
      <c r="B23" s="61" t="s">
        <v>32</v>
      </c>
      <c r="C23" s="61"/>
      <c r="D23" s="61"/>
      <c r="E23" s="61"/>
      <c r="F23" s="50">
        <v>0</v>
      </c>
      <c r="G23" s="61"/>
      <c r="H23" s="50">
        <v>1616</v>
      </c>
      <c r="I23" s="35"/>
      <c r="J23" s="35"/>
      <c r="K23" s="6"/>
    </row>
    <row r="24" spans="1:11" ht="12.75">
      <c r="A24" s="61"/>
      <c r="B24" s="61" t="s">
        <v>48</v>
      </c>
      <c r="C24" s="61"/>
      <c r="D24" s="61"/>
      <c r="E24" s="61"/>
      <c r="F24" s="51">
        <f>6211+60-757+757</f>
        <v>6271</v>
      </c>
      <c r="G24" s="61"/>
      <c r="H24" s="51">
        <f>5622+789</f>
        <v>6411</v>
      </c>
      <c r="I24" s="35"/>
      <c r="J24" s="35"/>
      <c r="K24" s="6"/>
    </row>
    <row r="25" spans="1:11" ht="12.75">
      <c r="A25" s="61"/>
      <c r="B25" s="61"/>
      <c r="C25" s="61"/>
      <c r="D25" s="61"/>
      <c r="E25" s="61"/>
      <c r="F25" s="68">
        <f>SUM(F23:F24)</f>
        <v>6271</v>
      </c>
      <c r="G25" s="61"/>
      <c r="H25" s="68">
        <f>SUM(H23:H24)</f>
        <v>8027</v>
      </c>
      <c r="I25" s="35"/>
      <c r="J25" s="35"/>
      <c r="K25" s="6"/>
    </row>
    <row r="26" spans="1:11" ht="12.75">
      <c r="A26" s="61"/>
      <c r="B26" s="61"/>
      <c r="C26" s="61"/>
      <c r="D26" s="66"/>
      <c r="E26" s="66"/>
      <c r="F26" s="21"/>
      <c r="G26" s="61"/>
      <c r="H26" s="21"/>
      <c r="I26" s="21"/>
      <c r="J26" s="35"/>
      <c r="K26" s="6"/>
    </row>
    <row r="27" spans="1:11" ht="12.75">
      <c r="A27" s="65" t="s">
        <v>7</v>
      </c>
      <c r="B27" s="61"/>
      <c r="C27" s="61"/>
      <c r="D27" s="61"/>
      <c r="E27" s="61"/>
      <c r="F27" s="21">
        <f>+F20-F25</f>
        <v>139278</v>
      </c>
      <c r="G27" s="61"/>
      <c r="H27" s="21">
        <f>+H20-H25</f>
        <v>135079</v>
      </c>
      <c r="I27" s="21"/>
      <c r="J27" s="35"/>
      <c r="K27" s="6"/>
    </row>
    <row r="28" spans="1:11" ht="20.25" customHeight="1" thickBot="1">
      <c r="A28" s="61"/>
      <c r="B28" s="61"/>
      <c r="C28" s="61"/>
      <c r="D28" s="61"/>
      <c r="E28" s="61"/>
      <c r="F28" s="38">
        <f>+F10+F11+F12+F27</f>
        <v>147259</v>
      </c>
      <c r="G28" s="61"/>
      <c r="H28" s="38">
        <f>+H10+H11+H12+H27</f>
        <v>144602</v>
      </c>
      <c r="I28" s="35"/>
      <c r="J28" s="35"/>
      <c r="K28" s="6"/>
    </row>
    <row r="29" spans="1:11" ht="20.25" customHeight="1" thickTop="1">
      <c r="A29" s="61"/>
      <c r="B29" s="61"/>
      <c r="C29" s="61"/>
      <c r="D29" s="61"/>
      <c r="E29" s="61"/>
      <c r="F29" s="35"/>
      <c r="G29" s="61"/>
      <c r="H29" s="35"/>
      <c r="I29" s="35"/>
      <c r="J29" s="35"/>
      <c r="K29" s="6"/>
    </row>
    <row r="30" spans="1:11" ht="12.75">
      <c r="A30" s="65" t="s">
        <v>82</v>
      </c>
      <c r="B30" s="61"/>
      <c r="C30" s="61"/>
      <c r="D30" s="61"/>
      <c r="E30" s="61"/>
      <c r="F30" s="21"/>
      <c r="G30" s="61"/>
      <c r="H30" s="21"/>
      <c r="I30" s="21"/>
      <c r="J30" s="35"/>
      <c r="K30" s="6"/>
    </row>
    <row r="31" spans="1:11" ht="14.25" customHeight="1">
      <c r="A31" s="61" t="s">
        <v>9</v>
      </c>
      <c r="B31" s="61"/>
      <c r="C31" s="61"/>
      <c r="D31" s="61"/>
      <c r="E31" s="61"/>
      <c r="F31" s="21">
        <v>75000</v>
      </c>
      <c r="G31" s="61"/>
      <c r="H31" s="21">
        <v>75000</v>
      </c>
      <c r="I31" s="21"/>
      <c r="J31" s="35"/>
      <c r="K31" s="6"/>
    </row>
    <row r="32" spans="1:11" ht="20.25" customHeight="1">
      <c r="A32" s="61" t="s">
        <v>10</v>
      </c>
      <c r="B32" s="61"/>
      <c r="C32" s="61"/>
      <c r="D32" s="61"/>
      <c r="E32" s="61"/>
      <c r="F32" s="54">
        <f>24367+23000+22091+2657</f>
        <v>72115</v>
      </c>
      <c r="G32" s="61"/>
      <c r="H32" s="54">
        <f>24367+23000+19753+2337</f>
        <v>69457</v>
      </c>
      <c r="I32" s="21"/>
      <c r="J32" s="35"/>
      <c r="K32" s="6"/>
    </row>
    <row r="33" spans="1:11" ht="20.25" customHeight="1">
      <c r="A33" s="61" t="s">
        <v>8</v>
      </c>
      <c r="B33" s="61"/>
      <c r="C33" s="61"/>
      <c r="D33" s="61"/>
      <c r="E33" s="61"/>
      <c r="F33" s="21">
        <f>SUM(F31:F32)</f>
        <v>147115</v>
      </c>
      <c r="G33" s="61"/>
      <c r="H33" s="21">
        <f>SUM(H31:H32)</f>
        <v>144457</v>
      </c>
      <c r="I33" s="21"/>
      <c r="J33" s="35"/>
      <c r="K33" s="9"/>
    </row>
    <row r="34" spans="1:11" ht="20.25" customHeight="1">
      <c r="A34" s="61" t="s">
        <v>11</v>
      </c>
      <c r="B34" s="61"/>
      <c r="C34" s="61"/>
      <c r="D34" s="61"/>
      <c r="E34" s="61"/>
      <c r="F34" s="21">
        <v>144</v>
      </c>
      <c r="G34" s="61"/>
      <c r="H34" s="21">
        <v>145</v>
      </c>
      <c r="I34" s="21"/>
      <c r="J34" s="35"/>
      <c r="K34" s="6"/>
    </row>
    <row r="35" spans="1:11" ht="20.25" customHeight="1" thickBot="1">
      <c r="A35" s="61"/>
      <c r="B35" s="61"/>
      <c r="C35" s="61"/>
      <c r="D35" s="61"/>
      <c r="E35" s="61"/>
      <c r="F35" s="38">
        <f>SUM(F33:F34)</f>
        <v>147259</v>
      </c>
      <c r="G35" s="61"/>
      <c r="H35" s="38">
        <f>SUM(H33:H34)</f>
        <v>144602</v>
      </c>
      <c r="I35" s="35"/>
      <c r="J35" s="35"/>
      <c r="K35" s="6"/>
    </row>
    <row r="36" spans="1:11" ht="13.5" thickTop="1">
      <c r="A36" s="65"/>
      <c r="B36" s="65"/>
      <c r="C36" s="65"/>
      <c r="D36" s="65"/>
      <c r="E36" s="65"/>
      <c r="F36" s="62"/>
      <c r="G36" s="65"/>
      <c r="H36" s="62"/>
      <c r="I36" s="62"/>
      <c r="J36" s="82"/>
      <c r="K36" s="6"/>
    </row>
    <row r="37" spans="1:11" ht="12.75">
      <c r="A37" s="61" t="s">
        <v>44</v>
      </c>
      <c r="B37" s="61"/>
      <c r="C37" s="61"/>
      <c r="D37" s="61"/>
      <c r="E37" s="61"/>
      <c r="F37" s="69">
        <f>+F28/F31</f>
        <v>1.9634533333333333</v>
      </c>
      <c r="G37" s="61"/>
      <c r="H37" s="69">
        <f>+H28/H31</f>
        <v>1.9280266666666668</v>
      </c>
      <c r="I37" s="69"/>
      <c r="J37" s="83"/>
      <c r="K37" s="6"/>
    </row>
    <row r="38" spans="1:11" ht="15">
      <c r="A38" s="61"/>
      <c r="B38" s="70"/>
      <c r="C38" s="70"/>
      <c r="D38" s="70"/>
      <c r="E38" s="70"/>
      <c r="F38" s="70"/>
      <c r="G38" s="70"/>
      <c r="H38" s="70"/>
      <c r="I38" s="70"/>
      <c r="J38" s="30"/>
      <c r="K38" s="6"/>
    </row>
    <row r="39" spans="1:11" ht="15">
      <c r="A39" s="61"/>
      <c r="B39" s="70"/>
      <c r="C39" s="70"/>
      <c r="D39" s="70"/>
      <c r="E39" s="70"/>
      <c r="F39" s="70"/>
      <c r="G39" s="70"/>
      <c r="H39" s="70"/>
      <c r="I39" s="70"/>
      <c r="J39" s="30"/>
      <c r="K39" s="6"/>
    </row>
    <row r="40" spans="1:11" ht="15">
      <c r="A40" s="61"/>
      <c r="B40" s="70"/>
      <c r="C40" s="70"/>
      <c r="D40" s="70"/>
      <c r="E40" s="70"/>
      <c r="F40" s="70"/>
      <c r="G40" s="70"/>
      <c r="H40" s="70"/>
      <c r="I40" s="70"/>
      <c r="J40" s="30"/>
      <c r="K40" s="6"/>
    </row>
    <row r="41" spans="1:11" ht="15">
      <c r="A41" s="61"/>
      <c r="B41" s="70"/>
      <c r="C41" s="70"/>
      <c r="D41" s="70"/>
      <c r="E41" s="70"/>
      <c r="F41" s="70"/>
      <c r="G41" s="70"/>
      <c r="H41" s="70"/>
      <c r="I41" s="70"/>
      <c r="J41" s="30"/>
      <c r="K41" s="6"/>
    </row>
    <row r="42" spans="1:11" ht="15">
      <c r="A42" s="61"/>
      <c r="B42" s="70"/>
      <c r="C42" s="70"/>
      <c r="D42" s="70"/>
      <c r="E42" s="70"/>
      <c r="F42" s="70"/>
      <c r="G42" s="70"/>
      <c r="H42" s="70"/>
      <c r="I42" s="70"/>
      <c r="J42" s="30"/>
      <c r="K42" s="6"/>
    </row>
    <row r="43" spans="1:11" ht="14.25">
      <c r="A43" s="56" t="s">
        <v>112</v>
      </c>
      <c r="B43" s="65"/>
      <c r="C43" s="65"/>
      <c r="D43" s="65"/>
      <c r="E43" s="65"/>
      <c r="F43" s="62"/>
      <c r="G43" s="65"/>
      <c r="H43" s="62"/>
      <c r="I43" s="62"/>
      <c r="J43" s="88"/>
      <c r="K43" s="6"/>
    </row>
    <row r="44" spans="1:11" ht="14.25">
      <c r="A44" s="56" t="s">
        <v>116</v>
      </c>
      <c r="B44" s="65"/>
      <c r="C44" s="65"/>
      <c r="D44" s="65"/>
      <c r="E44" s="65"/>
      <c r="F44" s="62"/>
      <c r="G44" s="65"/>
      <c r="H44" s="62"/>
      <c r="I44" s="62"/>
      <c r="J44" s="88"/>
      <c r="K44" s="6"/>
    </row>
    <row r="45" spans="1:11" ht="14.25">
      <c r="A45" s="10"/>
      <c r="B45" s="10"/>
      <c r="C45" s="10"/>
      <c r="D45" s="10"/>
      <c r="E45" s="10"/>
      <c r="F45" s="11"/>
      <c r="G45" s="10"/>
      <c r="H45" s="11"/>
      <c r="I45" s="11"/>
      <c r="J45" s="88"/>
      <c r="K45" s="6"/>
    </row>
    <row r="46" spans="10:11" ht="12.75">
      <c r="J46" s="22"/>
      <c r="K46" s="6"/>
    </row>
    <row r="47" spans="1:11" ht="18.75">
      <c r="A47" s="13"/>
      <c r="B47" s="13"/>
      <c r="C47" s="13"/>
      <c r="D47" s="13"/>
      <c r="E47" s="13"/>
      <c r="F47" s="14"/>
      <c r="G47" s="15"/>
      <c r="H47" s="14"/>
      <c r="I47" s="14"/>
      <c r="J47" s="14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2" ht="12.75">
      <c r="J52" s="1">
        <v>1</v>
      </c>
    </row>
    <row r="53" ht="12.75">
      <c r="J53" s="1"/>
    </row>
  </sheetData>
  <printOptions horizontalCentered="1"/>
  <pageMargins left="1" right="1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30">
      <selection activeCell="A1" sqref="A1:J41"/>
    </sheetView>
  </sheetViews>
  <sheetFormatPr defaultColWidth="9.140625" defaultRowHeight="12.75"/>
  <cols>
    <col min="2" max="2" width="12.421875" style="0" customWidth="1"/>
    <col min="3" max="3" width="4.57421875" style="0" customWidth="1"/>
    <col min="4" max="4" width="7.00390625" style="0" customWidth="1"/>
    <col min="5" max="5" width="0.71875" style="0" customWidth="1"/>
    <col min="6" max="7" width="11.28125" style="0" customWidth="1"/>
    <col min="8" max="8" width="1.57421875" style="0" customWidth="1"/>
    <col min="9" max="10" width="11.28125" style="0" customWidth="1"/>
    <col min="11" max="11" width="2.421875" style="0" customWidth="1"/>
    <col min="12" max="12" width="11.57421875" style="0" customWidth="1"/>
    <col min="13" max="13" width="13.28125" style="0" customWidth="1"/>
  </cols>
  <sheetData>
    <row r="1" spans="1:13" ht="15.75">
      <c r="A1" s="16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>
      <c r="A3" s="18" t="s">
        <v>51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>
      <c r="A4" s="18" t="s">
        <v>63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2.75">
      <c r="A5" s="18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18"/>
      <c r="B6" s="20"/>
      <c r="C6" s="20"/>
      <c r="D6" s="20"/>
      <c r="E6" s="20"/>
      <c r="F6" s="89" t="s">
        <v>33</v>
      </c>
      <c r="G6" s="89"/>
      <c r="H6" s="20"/>
      <c r="I6" s="89" t="s">
        <v>34</v>
      </c>
      <c r="J6" s="89"/>
      <c r="K6" s="20"/>
      <c r="L6" s="20"/>
      <c r="M6" s="20"/>
    </row>
    <row r="7" spans="1:14" ht="14.25">
      <c r="A7" s="20"/>
      <c r="B7" s="20"/>
      <c r="C7" s="20"/>
      <c r="D7" s="20"/>
      <c r="E7" s="20"/>
      <c r="F7" s="77" t="s">
        <v>22</v>
      </c>
      <c r="G7" s="77" t="s">
        <v>102</v>
      </c>
      <c r="H7" s="36"/>
      <c r="I7" s="77" t="s">
        <v>31</v>
      </c>
      <c r="J7" s="77" t="s">
        <v>30</v>
      </c>
      <c r="K7" s="24"/>
      <c r="L7" s="24"/>
      <c r="M7" s="40"/>
      <c r="N7" s="1"/>
    </row>
    <row r="8" spans="1:14" ht="14.25" customHeight="1">
      <c r="A8" s="20"/>
      <c r="B8" s="20"/>
      <c r="C8" s="20"/>
      <c r="D8" s="20"/>
      <c r="E8" s="20"/>
      <c r="F8" s="77" t="s">
        <v>23</v>
      </c>
      <c r="G8" s="77" t="s">
        <v>23</v>
      </c>
      <c r="H8" s="36"/>
      <c r="I8" s="77" t="s">
        <v>55</v>
      </c>
      <c r="J8" s="77" t="s">
        <v>55</v>
      </c>
      <c r="K8" s="24"/>
      <c r="L8" s="24"/>
      <c r="M8" s="40"/>
      <c r="N8" s="1"/>
    </row>
    <row r="9" spans="1:14" ht="14.25">
      <c r="A9" s="20"/>
      <c r="B9" s="20"/>
      <c r="C9" s="20"/>
      <c r="D9" s="20"/>
      <c r="E9" s="20"/>
      <c r="F9" s="78" t="s">
        <v>64</v>
      </c>
      <c r="G9" s="78" t="s">
        <v>42</v>
      </c>
      <c r="H9" s="36"/>
      <c r="I9" s="78" t="s">
        <v>64</v>
      </c>
      <c r="J9" s="78" t="s">
        <v>42</v>
      </c>
      <c r="K9" s="40"/>
      <c r="L9" s="40"/>
      <c r="M9" s="40"/>
      <c r="N9" s="1"/>
    </row>
    <row r="10" spans="1:13" ht="14.25">
      <c r="A10" s="20"/>
      <c r="B10" s="20"/>
      <c r="C10" s="20"/>
      <c r="D10" s="20"/>
      <c r="E10" s="20"/>
      <c r="F10" s="77" t="s">
        <v>3</v>
      </c>
      <c r="G10" s="77" t="s">
        <v>3</v>
      </c>
      <c r="H10" s="20"/>
      <c r="I10" s="77" t="s">
        <v>3</v>
      </c>
      <c r="J10" s="77" t="s">
        <v>3</v>
      </c>
      <c r="K10" s="24"/>
      <c r="L10" s="40"/>
      <c r="M10" s="40"/>
    </row>
    <row r="11" spans="1:13" ht="14.25">
      <c r="A11" s="20"/>
      <c r="B11" s="20"/>
      <c r="C11" s="20"/>
      <c r="D11" s="20"/>
      <c r="E11" s="20"/>
      <c r="F11" s="77"/>
      <c r="G11" s="77"/>
      <c r="H11" s="20"/>
      <c r="I11" s="77"/>
      <c r="J11" s="77"/>
      <c r="K11" s="24"/>
      <c r="L11" s="40"/>
      <c r="M11" s="40"/>
    </row>
    <row r="12" spans="1:14" ht="15">
      <c r="A12" s="18" t="s">
        <v>24</v>
      </c>
      <c r="B12" s="20"/>
      <c r="C12" s="20"/>
      <c r="D12" s="20"/>
      <c r="E12" s="20"/>
      <c r="F12" s="21">
        <v>2037</v>
      </c>
      <c r="G12" s="21">
        <v>78</v>
      </c>
      <c r="H12" s="21"/>
      <c r="I12" s="21">
        <v>3539</v>
      </c>
      <c r="J12" s="21">
        <v>79</v>
      </c>
      <c r="K12" s="5"/>
      <c r="L12" s="25"/>
      <c r="M12" s="25"/>
      <c r="N12" s="4"/>
    </row>
    <row r="13" spans="1:14" ht="15">
      <c r="A13" s="20"/>
      <c r="B13" s="20"/>
      <c r="C13" s="20"/>
      <c r="D13" s="20"/>
      <c r="E13" s="20"/>
      <c r="F13" s="21"/>
      <c r="G13" s="21"/>
      <c r="H13" s="21"/>
      <c r="I13" s="21"/>
      <c r="J13" s="21"/>
      <c r="K13" s="5"/>
      <c r="L13" s="25"/>
      <c r="M13" s="25"/>
      <c r="N13" s="4"/>
    </row>
    <row r="14" spans="1:14" ht="15">
      <c r="A14" s="20" t="s">
        <v>25</v>
      </c>
      <c r="B14" s="20"/>
      <c r="C14" s="20"/>
      <c r="D14" s="20"/>
      <c r="E14" s="46"/>
      <c r="F14" s="35">
        <v>768</v>
      </c>
      <c r="G14" s="21">
        <v>224</v>
      </c>
      <c r="H14" s="35"/>
      <c r="I14" s="35">
        <v>983</v>
      </c>
      <c r="J14" s="35">
        <v>302</v>
      </c>
      <c r="K14" s="25"/>
      <c r="L14" s="25"/>
      <c r="M14" s="25"/>
      <c r="N14" s="4"/>
    </row>
    <row r="15" spans="1:14" ht="15">
      <c r="A15" s="20"/>
      <c r="B15" s="20"/>
      <c r="C15" s="20"/>
      <c r="D15" s="20"/>
      <c r="E15" s="20"/>
      <c r="F15" s="21"/>
      <c r="G15" s="35"/>
      <c r="H15" s="21"/>
      <c r="I15" s="35"/>
      <c r="J15" s="35"/>
      <c r="K15" s="25"/>
      <c r="L15" s="25"/>
      <c r="M15" s="25"/>
      <c r="N15" s="4"/>
    </row>
    <row r="16" spans="1:14" ht="15">
      <c r="A16" s="20" t="s">
        <v>26</v>
      </c>
      <c r="B16" s="20"/>
      <c r="C16" s="20"/>
      <c r="D16" s="20"/>
      <c r="E16" s="46"/>
      <c r="F16" s="35">
        <v>-755</v>
      </c>
      <c r="G16" s="21">
        <v>-388</v>
      </c>
      <c r="H16" s="21"/>
      <c r="I16" s="35">
        <v>-1212</v>
      </c>
      <c r="J16" s="35">
        <v>-786</v>
      </c>
      <c r="K16" s="25"/>
      <c r="L16" s="25"/>
      <c r="M16" s="25"/>
      <c r="N16" s="4"/>
    </row>
    <row r="17" spans="1:14" ht="15">
      <c r="A17" s="20"/>
      <c r="B17" s="20"/>
      <c r="C17" s="20"/>
      <c r="D17" s="20"/>
      <c r="E17" s="20"/>
      <c r="F17" s="71"/>
      <c r="G17" s="35"/>
      <c r="H17" s="21"/>
      <c r="I17" s="35"/>
      <c r="J17" s="35"/>
      <c r="K17" s="25"/>
      <c r="L17" s="25"/>
      <c r="M17" s="25"/>
      <c r="N17" s="4"/>
    </row>
    <row r="18" spans="1:14" ht="15">
      <c r="A18" s="20" t="s">
        <v>27</v>
      </c>
      <c r="B18" s="20"/>
      <c r="C18" s="20"/>
      <c r="D18" s="20"/>
      <c r="E18" s="46"/>
      <c r="F18" s="54">
        <v>-930</v>
      </c>
      <c r="G18" s="54">
        <v>-72</v>
      </c>
      <c r="H18" s="21"/>
      <c r="I18" s="54">
        <v>-648</v>
      </c>
      <c r="J18" s="54">
        <v>-1492</v>
      </c>
      <c r="K18" s="25"/>
      <c r="L18" s="25"/>
      <c r="M18" s="25"/>
      <c r="N18" s="4"/>
    </row>
    <row r="19" spans="1:14" ht="15">
      <c r="A19" s="20"/>
      <c r="B19" s="20"/>
      <c r="C19" s="20"/>
      <c r="D19" s="20"/>
      <c r="E19" s="20"/>
      <c r="F19" s="21"/>
      <c r="G19" s="35"/>
      <c r="H19" s="21"/>
      <c r="I19" s="35"/>
      <c r="J19" s="35"/>
      <c r="K19" s="25"/>
      <c r="L19" s="25"/>
      <c r="M19" s="25"/>
      <c r="N19" s="4"/>
    </row>
    <row r="20" spans="1:14" ht="15">
      <c r="A20" s="18" t="s">
        <v>57</v>
      </c>
      <c r="B20" s="20"/>
      <c r="C20" s="20"/>
      <c r="D20" s="20"/>
      <c r="E20" s="20"/>
      <c r="F20" s="21">
        <f>SUM(F12:F18)</f>
        <v>1120</v>
      </c>
      <c r="G20" s="21">
        <f>SUM(G12:G18)</f>
        <v>-158</v>
      </c>
      <c r="H20" s="21"/>
      <c r="I20" s="21">
        <f>SUM(I12:I18)</f>
        <v>2662</v>
      </c>
      <c r="J20" s="21">
        <f>SUM(J12:J18)</f>
        <v>-1897</v>
      </c>
      <c r="K20" s="25"/>
      <c r="L20" s="25"/>
      <c r="M20" s="25"/>
      <c r="N20" s="4"/>
    </row>
    <row r="21" spans="1:14" ht="15">
      <c r="A21" s="20"/>
      <c r="B21" s="20"/>
      <c r="C21" s="20"/>
      <c r="D21" s="20"/>
      <c r="E21" s="20"/>
      <c r="F21" s="21"/>
      <c r="G21" s="21"/>
      <c r="H21" s="21"/>
      <c r="I21" s="21"/>
      <c r="J21" s="21"/>
      <c r="K21" s="25"/>
      <c r="L21" s="25"/>
      <c r="M21" s="25"/>
      <c r="N21" s="4"/>
    </row>
    <row r="22" spans="1:14" ht="15">
      <c r="A22" s="20" t="s">
        <v>28</v>
      </c>
      <c r="B22" s="20"/>
      <c r="C22" s="20"/>
      <c r="D22" s="20"/>
      <c r="E22" s="20"/>
      <c r="F22" s="54">
        <v>0</v>
      </c>
      <c r="G22" s="54">
        <v>-123</v>
      </c>
      <c r="H22" s="21"/>
      <c r="I22" s="54">
        <v>-6</v>
      </c>
      <c r="J22" s="54">
        <v>-246</v>
      </c>
      <c r="K22" s="25"/>
      <c r="L22" s="25"/>
      <c r="M22" s="25"/>
      <c r="N22" s="4"/>
    </row>
    <row r="23" spans="1:14" ht="15">
      <c r="A23" s="20"/>
      <c r="B23" s="20"/>
      <c r="C23" s="20"/>
      <c r="D23" s="20"/>
      <c r="E23" s="20"/>
      <c r="F23" s="35"/>
      <c r="G23" s="35"/>
      <c r="H23" s="21"/>
      <c r="I23" s="35"/>
      <c r="J23" s="35"/>
      <c r="K23" s="25"/>
      <c r="L23" s="25"/>
      <c r="M23" s="25"/>
      <c r="N23" s="4"/>
    </row>
    <row r="24" spans="1:14" ht="15">
      <c r="A24" s="18" t="s">
        <v>103</v>
      </c>
      <c r="B24" s="20"/>
      <c r="C24" s="20"/>
      <c r="D24" s="20"/>
      <c r="E24" s="20"/>
      <c r="F24" s="21">
        <f>+F20+F22</f>
        <v>1120</v>
      </c>
      <c r="G24" s="21">
        <f>+G20+G22</f>
        <v>-281</v>
      </c>
      <c r="H24" s="21"/>
      <c r="I24" s="21">
        <f>+I20+I22</f>
        <v>2656</v>
      </c>
      <c r="J24" s="21">
        <f>+J20+J22</f>
        <v>-2143</v>
      </c>
      <c r="K24" s="25"/>
      <c r="L24" s="25"/>
      <c r="M24" s="25"/>
      <c r="N24" s="4"/>
    </row>
    <row r="25" spans="1:14" ht="15">
      <c r="A25" s="20"/>
      <c r="B25" s="20"/>
      <c r="C25" s="20"/>
      <c r="D25" s="20"/>
      <c r="E25" s="20"/>
      <c r="F25" s="21"/>
      <c r="G25" s="21"/>
      <c r="H25" s="21"/>
      <c r="I25" s="21"/>
      <c r="J25" s="21"/>
      <c r="K25" s="25"/>
      <c r="L25" s="25"/>
      <c r="M25" s="25"/>
      <c r="N25" s="4"/>
    </row>
    <row r="26" spans="1:14" ht="15">
      <c r="A26" s="20" t="s">
        <v>107</v>
      </c>
      <c r="B26" s="20"/>
      <c r="C26" s="20"/>
      <c r="D26" s="20"/>
      <c r="E26" s="20"/>
      <c r="F26" s="54">
        <f>+I26-L26</f>
        <v>0</v>
      </c>
      <c r="G26" s="54">
        <v>0</v>
      </c>
      <c r="H26" s="21"/>
      <c r="I26" s="54">
        <v>0</v>
      </c>
      <c r="J26" s="54">
        <v>0</v>
      </c>
      <c r="K26" s="25"/>
      <c r="L26" s="25"/>
      <c r="M26" s="25"/>
      <c r="N26" s="4"/>
    </row>
    <row r="27" spans="1:14" ht="15">
      <c r="A27" s="20"/>
      <c r="B27" s="20"/>
      <c r="C27" s="20"/>
      <c r="D27" s="20"/>
      <c r="E27" s="20"/>
      <c r="F27" s="21"/>
      <c r="G27" s="21"/>
      <c r="H27" s="21"/>
      <c r="I27" s="21"/>
      <c r="J27" s="21"/>
      <c r="K27" s="25"/>
      <c r="L27" s="25"/>
      <c r="M27" s="25"/>
      <c r="N27" s="4"/>
    </row>
    <row r="28" spans="1:14" ht="15">
      <c r="A28" s="18" t="s">
        <v>104</v>
      </c>
      <c r="B28" s="20"/>
      <c r="C28" s="20"/>
      <c r="D28" s="20"/>
      <c r="E28" s="20"/>
      <c r="F28" s="21">
        <f>SUM(F24:F26)</f>
        <v>1120</v>
      </c>
      <c r="G28" s="21">
        <f>SUM(G24:G26)</f>
        <v>-281</v>
      </c>
      <c r="H28" s="21"/>
      <c r="I28" s="21">
        <f>SUM(I24:I26)</f>
        <v>2656</v>
      </c>
      <c r="J28" s="21">
        <f>SUM(J24:J26)</f>
        <v>-2143</v>
      </c>
      <c r="K28" s="25"/>
      <c r="L28" s="25"/>
      <c r="M28" s="25"/>
      <c r="N28" s="4"/>
    </row>
    <row r="29" spans="1:14" ht="15">
      <c r="A29" s="20"/>
      <c r="B29" s="20"/>
      <c r="C29" s="20"/>
      <c r="D29" s="20"/>
      <c r="E29" s="20"/>
      <c r="F29" s="21"/>
      <c r="G29" s="21"/>
      <c r="H29" s="21"/>
      <c r="I29" s="21"/>
      <c r="J29" s="21"/>
      <c r="K29" s="25"/>
      <c r="L29" s="25"/>
      <c r="M29" s="25"/>
      <c r="N29" s="4"/>
    </row>
    <row r="30" spans="1:14" ht="15">
      <c r="A30" s="20" t="s">
        <v>29</v>
      </c>
      <c r="B30" s="20"/>
      <c r="C30" s="20"/>
      <c r="D30" s="20"/>
      <c r="E30" s="20"/>
      <c r="F30" s="54">
        <v>81</v>
      </c>
      <c r="G30" s="54">
        <v>-41</v>
      </c>
      <c r="H30" s="21"/>
      <c r="I30" s="54">
        <v>1</v>
      </c>
      <c r="J30" s="54">
        <v>-25</v>
      </c>
      <c r="K30" s="25"/>
      <c r="L30" s="25"/>
      <c r="M30" s="25"/>
      <c r="N30" s="4"/>
    </row>
    <row r="31" spans="1:14" ht="15">
      <c r="A31" s="20"/>
      <c r="B31" s="20"/>
      <c r="C31" s="20"/>
      <c r="D31" s="20"/>
      <c r="E31" s="20"/>
      <c r="F31" s="21"/>
      <c r="G31" s="21"/>
      <c r="H31" s="21"/>
      <c r="I31" s="21"/>
      <c r="J31" s="21"/>
      <c r="K31" s="25"/>
      <c r="L31" s="25"/>
      <c r="M31" s="25"/>
      <c r="N31" s="4"/>
    </row>
    <row r="32" spans="1:14" ht="15.75" thickBot="1">
      <c r="A32" s="18" t="s">
        <v>52</v>
      </c>
      <c r="B32" s="20"/>
      <c r="C32" s="20"/>
      <c r="D32" s="20"/>
      <c r="E32" s="20"/>
      <c r="F32" s="72">
        <f>+F28+F30</f>
        <v>1201</v>
      </c>
      <c r="G32" s="72">
        <f>+G28+G30</f>
        <v>-322</v>
      </c>
      <c r="H32" s="21"/>
      <c r="I32" s="72">
        <f>+I28+I30</f>
        <v>2657</v>
      </c>
      <c r="J32" s="72">
        <f>+J28+J30</f>
        <v>-2168</v>
      </c>
      <c r="K32" s="25"/>
      <c r="L32" s="25"/>
      <c r="M32" s="25"/>
      <c r="N32" s="4"/>
    </row>
    <row r="33" spans="1:14" ht="15.75" thickTop="1">
      <c r="A33" s="20"/>
      <c r="B33" s="20"/>
      <c r="C33" s="20"/>
      <c r="D33" s="20"/>
      <c r="E33" s="20"/>
      <c r="F33" s="21"/>
      <c r="G33" s="21"/>
      <c r="H33" s="21"/>
      <c r="I33" s="21"/>
      <c r="J33" s="21"/>
      <c r="K33" s="25"/>
      <c r="L33" s="25"/>
      <c r="M33" s="25"/>
      <c r="N33" s="4"/>
    </row>
    <row r="34" spans="1:14" ht="15.75" thickBot="1">
      <c r="A34" s="20" t="s">
        <v>108</v>
      </c>
      <c r="B34" s="70"/>
      <c r="C34" s="20"/>
      <c r="D34" s="73" t="s">
        <v>45</v>
      </c>
      <c r="E34" s="20"/>
      <c r="F34" s="47">
        <f>+F32/75000*100</f>
        <v>1.6013333333333335</v>
      </c>
      <c r="G34" s="47">
        <f>+G32/75000*100</f>
        <v>-0.4293333333333333</v>
      </c>
      <c r="H34" s="21"/>
      <c r="I34" s="74">
        <f>I32/75000*100</f>
        <v>3.542666666666667</v>
      </c>
      <c r="J34" s="74">
        <f>J32/75000*100</f>
        <v>-2.8906666666666667</v>
      </c>
      <c r="K34" s="27"/>
      <c r="L34" s="27"/>
      <c r="M34" s="27"/>
      <c r="N34" s="4"/>
    </row>
    <row r="35" spans="1:14" ht="16.5" thickBot="1" thickTop="1">
      <c r="A35" s="20"/>
      <c r="B35" s="70"/>
      <c r="C35" s="73"/>
      <c r="D35" s="73" t="s">
        <v>46</v>
      </c>
      <c r="E35" s="20"/>
      <c r="F35" s="75" t="s">
        <v>35</v>
      </c>
      <c r="G35" s="75" t="s">
        <v>35</v>
      </c>
      <c r="H35" s="76"/>
      <c r="I35" s="75" t="s">
        <v>35</v>
      </c>
      <c r="J35" s="75" t="s">
        <v>35</v>
      </c>
      <c r="K35" s="28"/>
      <c r="L35" s="44"/>
      <c r="M35" s="44"/>
      <c r="N35" s="4"/>
    </row>
    <row r="36" spans="1:14" ht="15.75" thickTop="1">
      <c r="A36" s="20"/>
      <c r="B36" s="20"/>
      <c r="C36" s="20"/>
      <c r="D36" s="20"/>
      <c r="E36" s="21"/>
      <c r="F36" s="21"/>
      <c r="G36" s="21"/>
      <c r="H36" s="21"/>
      <c r="I36" s="21"/>
      <c r="J36" s="21"/>
      <c r="K36" s="25"/>
      <c r="L36" s="25"/>
      <c r="M36" s="25"/>
      <c r="N36" s="4"/>
    </row>
    <row r="37" spans="1:14" ht="15">
      <c r="A37" s="20"/>
      <c r="B37" s="20"/>
      <c r="C37" s="20"/>
      <c r="D37" s="20"/>
      <c r="E37" s="21"/>
      <c r="F37" s="21"/>
      <c r="G37" s="21"/>
      <c r="H37" s="21"/>
      <c r="I37" s="21"/>
      <c r="J37" s="21"/>
      <c r="K37" s="25"/>
      <c r="L37" s="25"/>
      <c r="M37" s="25"/>
      <c r="N37" s="4"/>
    </row>
    <row r="38" spans="1:14" ht="15">
      <c r="A38" s="61"/>
      <c r="B38" s="20"/>
      <c r="C38" s="20"/>
      <c r="D38" s="20"/>
      <c r="E38" s="20"/>
      <c r="F38" s="20"/>
      <c r="G38" s="37"/>
      <c r="H38" s="20"/>
      <c r="I38" s="20"/>
      <c r="J38" s="20"/>
      <c r="K38" s="29"/>
      <c r="L38" s="29"/>
      <c r="M38" s="29"/>
      <c r="N38" s="4"/>
    </row>
    <row r="39" spans="1:14" ht="15">
      <c r="A39" s="61"/>
      <c r="B39" s="20"/>
      <c r="C39" s="20"/>
      <c r="D39" s="20"/>
      <c r="E39" s="20"/>
      <c r="F39" s="20"/>
      <c r="G39" s="20"/>
      <c r="H39" s="20"/>
      <c r="I39" s="20"/>
      <c r="J39" s="20"/>
      <c r="K39" s="29"/>
      <c r="L39" s="29"/>
      <c r="M39" s="17"/>
      <c r="N39" s="4"/>
    </row>
    <row r="40" spans="1:13" ht="15">
      <c r="A40" s="56" t="s">
        <v>113</v>
      </c>
      <c r="B40" s="20"/>
      <c r="C40" s="20"/>
      <c r="D40" s="20"/>
      <c r="E40" s="20"/>
      <c r="F40" s="20"/>
      <c r="G40" s="31"/>
      <c r="H40" s="20"/>
      <c r="I40" s="20"/>
      <c r="J40" s="20"/>
      <c r="K40" s="29"/>
      <c r="L40" s="29"/>
      <c r="M40" s="26"/>
    </row>
    <row r="41" spans="1:13" ht="15">
      <c r="A41" s="56" t="s">
        <v>99</v>
      </c>
      <c r="B41" s="20"/>
      <c r="C41" s="20"/>
      <c r="D41" s="70"/>
      <c r="E41" s="70"/>
      <c r="F41" s="70"/>
      <c r="G41" s="70"/>
      <c r="H41" s="70"/>
      <c r="I41" s="70"/>
      <c r="J41" s="70"/>
      <c r="K41" s="30"/>
      <c r="L41" s="30"/>
      <c r="M41" s="12"/>
    </row>
    <row r="42" spans="1:14" ht="15">
      <c r="A42" s="61"/>
      <c r="B42" s="20"/>
      <c r="C42" s="20"/>
      <c r="D42" s="20"/>
      <c r="E42" s="20"/>
      <c r="F42" s="20"/>
      <c r="G42" s="20"/>
      <c r="H42" s="20"/>
      <c r="I42" s="20"/>
      <c r="J42" s="20"/>
      <c r="K42" s="29"/>
      <c r="L42" s="29"/>
      <c r="M42" s="17"/>
      <c r="N42" s="4"/>
    </row>
    <row r="43" spans="11:12" ht="12.75">
      <c r="K43" s="22"/>
      <c r="L43" s="22"/>
    </row>
  </sheetData>
  <mergeCells count="2">
    <mergeCell ref="F6:G6"/>
    <mergeCell ref="I6:J6"/>
  </mergeCells>
  <printOptions horizontalCentered="1"/>
  <pageMargins left="1" right="1" top="1" bottom="1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83"/>
  <sheetViews>
    <sheetView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5.140625" style="0" customWidth="1"/>
    <col min="5" max="5" width="11.421875" style="0" customWidth="1"/>
    <col min="6" max="6" width="11.57421875" style="0" customWidth="1"/>
    <col min="7" max="7" width="8.7109375" style="0" customWidth="1"/>
    <col min="8" max="8" width="3.421875" style="0" hidden="1" customWidth="1"/>
    <col min="9" max="9" width="8.421875" style="0" hidden="1" customWidth="1"/>
    <col min="10" max="10" width="9.57421875" style="0" hidden="1" customWidth="1"/>
    <col min="11" max="11" width="10.140625" style="0" customWidth="1"/>
    <col min="12" max="12" width="2.7109375" style="0" customWidth="1"/>
    <col min="13" max="13" width="10.140625" style="0" customWidth="1"/>
    <col min="14" max="14" width="1.7109375" style="0" customWidth="1"/>
    <col min="15" max="15" width="10.28125" style="0" bestFit="1" customWidth="1"/>
  </cols>
  <sheetData>
    <row r="1" spans="2:15" ht="15.75">
      <c r="B1" s="16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5" ht="12.75">
      <c r="B2" s="20"/>
      <c r="C2" s="20"/>
      <c r="D2" s="20"/>
      <c r="E2" s="20"/>
      <c r="F2" s="20"/>
      <c r="G2" s="20"/>
      <c r="H2" s="20"/>
      <c r="I2" s="20"/>
      <c r="J2" s="20"/>
      <c r="N2" s="20"/>
      <c r="O2" s="20"/>
    </row>
    <row r="3" spans="2:15" ht="15">
      <c r="B3" s="18" t="s">
        <v>17</v>
      </c>
      <c r="C3" s="17"/>
      <c r="D3" s="17"/>
      <c r="E3" s="17"/>
      <c r="F3" s="17"/>
      <c r="G3" s="17"/>
      <c r="H3" s="17"/>
      <c r="I3" s="17"/>
      <c r="J3" s="17"/>
      <c r="K3" s="45" t="s">
        <v>66</v>
      </c>
      <c r="L3" s="36"/>
      <c r="M3" s="45" t="s">
        <v>66</v>
      </c>
      <c r="N3" s="17"/>
      <c r="O3" s="17"/>
    </row>
    <row r="4" spans="2:15" ht="15">
      <c r="B4" s="18" t="s">
        <v>63</v>
      </c>
      <c r="C4" s="17"/>
      <c r="D4" s="17"/>
      <c r="E4" s="17"/>
      <c r="F4" s="17"/>
      <c r="G4" s="17"/>
      <c r="H4" s="17"/>
      <c r="I4" s="17"/>
      <c r="J4" s="17"/>
      <c r="K4" s="45" t="s">
        <v>18</v>
      </c>
      <c r="L4" s="36"/>
      <c r="M4" s="45" t="s">
        <v>18</v>
      </c>
      <c r="N4" s="17"/>
      <c r="O4" s="41"/>
    </row>
    <row r="5" spans="2:15" ht="15">
      <c r="B5" s="17"/>
      <c r="C5" s="17"/>
      <c r="D5" s="17"/>
      <c r="E5" s="17"/>
      <c r="F5" s="17"/>
      <c r="G5" s="17"/>
      <c r="H5" s="17"/>
      <c r="I5" s="17"/>
      <c r="J5" s="17"/>
      <c r="K5" s="60" t="s">
        <v>64</v>
      </c>
      <c r="L5" s="58"/>
      <c r="M5" s="60" t="s">
        <v>42</v>
      </c>
      <c r="N5" s="17"/>
      <c r="O5" s="41"/>
    </row>
    <row r="6" spans="7:15" ht="15">
      <c r="G6" s="17"/>
      <c r="H6" s="17"/>
      <c r="I6" s="17"/>
      <c r="J6" s="17"/>
      <c r="K6" s="59" t="s">
        <v>3</v>
      </c>
      <c r="L6" s="59"/>
      <c r="M6" s="59" t="s">
        <v>3</v>
      </c>
      <c r="N6" s="17"/>
      <c r="O6" s="42"/>
    </row>
    <row r="7" spans="2:15" ht="15">
      <c r="B7" s="18" t="s">
        <v>84</v>
      </c>
      <c r="C7" s="20"/>
      <c r="D7" s="20"/>
      <c r="E7" s="20"/>
      <c r="F7" s="20"/>
      <c r="G7" s="20"/>
      <c r="H7" s="20"/>
      <c r="I7" s="20"/>
      <c r="J7" s="20"/>
      <c r="K7" s="49"/>
      <c r="L7" s="49"/>
      <c r="M7" s="49"/>
      <c r="N7" s="17"/>
      <c r="O7" s="25"/>
    </row>
    <row r="8" spans="2:15" ht="15">
      <c r="B8" s="20" t="s">
        <v>53</v>
      </c>
      <c r="C8" s="20"/>
      <c r="D8" s="20"/>
      <c r="E8" s="20"/>
      <c r="F8" s="20"/>
      <c r="G8" s="20"/>
      <c r="H8" s="20"/>
      <c r="I8" s="20"/>
      <c r="J8" s="20"/>
      <c r="K8" s="50">
        <f>+income!I24</f>
        <v>2656</v>
      </c>
      <c r="L8" s="35"/>
      <c r="M8" s="50">
        <v>-2143</v>
      </c>
      <c r="N8" s="17"/>
      <c r="O8" s="25"/>
    </row>
    <row r="9" spans="2:15" ht="6.75" customHeight="1">
      <c r="B9" s="20"/>
      <c r="C9" s="20"/>
      <c r="D9" s="20"/>
      <c r="E9" s="20"/>
      <c r="F9" s="20"/>
      <c r="G9" s="20"/>
      <c r="H9" s="20"/>
      <c r="I9" s="20"/>
      <c r="J9" s="20"/>
      <c r="K9" s="51"/>
      <c r="L9" s="35"/>
      <c r="M9" s="51"/>
      <c r="N9" s="17"/>
      <c r="O9" s="25"/>
    </row>
    <row r="10" spans="2:15" ht="15">
      <c r="B10" s="20" t="s">
        <v>98</v>
      </c>
      <c r="C10" s="20"/>
      <c r="D10" s="20"/>
      <c r="E10" s="20"/>
      <c r="F10" s="20"/>
      <c r="G10" s="20"/>
      <c r="H10" s="20"/>
      <c r="I10" s="20"/>
      <c r="J10" s="20"/>
      <c r="K10" s="51"/>
      <c r="L10" s="35"/>
      <c r="M10" s="51"/>
      <c r="N10" s="17"/>
      <c r="O10" s="25"/>
    </row>
    <row r="11" spans="2:15" ht="15">
      <c r="B11" s="20"/>
      <c r="C11" s="20" t="s">
        <v>97</v>
      </c>
      <c r="D11" s="20"/>
      <c r="E11" s="20"/>
      <c r="F11" s="20"/>
      <c r="G11" s="20"/>
      <c r="H11" s="20"/>
      <c r="I11" s="20"/>
      <c r="J11" s="20"/>
      <c r="K11" s="51">
        <v>-265</v>
      </c>
      <c r="L11" s="35"/>
      <c r="M11" s="51">
        <v>1303</v>
      </c>
      <c r="N11" s="17"/>
      <c r="O11" s="25"/>
    </row>
    <row r="12" spans="2:15" ht="15">
      <c r="B12" s="49"/>
      <c r="C12" s="20" t="s">
        <v>94</v>
      </c>
      <c r="D12" s="20"/>
      <c r="E12" s="20"/>
      <c r="F12" s="20"/>
      <c r="G12" s="20"/>
      <c r="H12" s="20"/>
      <c r="I12" s="20"/>
      <c r="J12" s="20"/>
      <c r="K12" s="51">
        <v>-39</v>
      </c>
      <c r="L12" s="35"/>
      <c r="M12" s="51">
        <v>-17</v>
      </c>
      <c r="N12" s="17"/>
      <c r="O12" s="25"/>
    </row>
    <row r="13" spans="2:15" ht="15">
      <c r="B13" s="49"/>
      <c r="C13" s="20" t="s">
        <v>95</v>
      </c>
      <c r="D13" s="20"/>
      <c r="E13" s="20"/>
      <c r="F13" s="20"/>
      <c r="G13" s="20"/>
      <c r="H13" s="20"/>
      <c r="I13" s="20"/>
      <c r="J13" s="20"/>
      <c r="K13" s="51">
        <v>-15</v>
      </c>
      <c r="L13" s="35"/>
      <c r="M13" s="51">
        <v>-105</v>
      </c>
      <c r="N13" s="17"/>
      <c r="O13" s="25"/>
    </row>
    <row r="14" spans="2:15" ht="13.5" customHeight="1">
      <c r="B14" s="49"/>
      <c r="C14" s="20" t="s">
        <v>96</v>
      </c>
      <c r="D14" s="20"/>
      <c r="E14" s="20"/>
      <c r="F14" s="20"/>
      <c r="G14" s="20"/>
      <c r="H14" s="20"/>
      <c r="I14" s="37"/>
      <c r="J14" s="20"/>
      <c r="K14" s="51">
        <v>5</v>
      </c>
      <c r="L14" s="35"/>
      <c r="M14" s="51">
        <v>218</v>
      </c>
      <c r="N14" s="17"/>
      <c r="O14" s="25"/>
    </row>
    <row r="15" spans="2:15" ht="15">
      <c r="B15" s="20" t="s">
        <v>58</v>
      </c>
      <c r="C15" s="20"/>
      <c r="D15" s="20"/>
      <c r="E15" s="20"/>
      <c r="F15" s="20"/>
      <c r="G15" s="20"/>
      <c r="H15" s="20"/>
      <c r="I15" s="20"/>
      <c r="J15" s="20"/>
      <c r="K15" s="50">
        <f>SUM(K8:K14)</f>
        <v>2342</v>
      </c>
      <c r="L15" s="35"/>
      <c r="M15" s="50">
        <f>SUM(M8:M14)</f>
        <v>-744</v>
      </c>
      <c r="N15" s="17"/>
      <c r="O15" s="25"/>
    </row>
    <row r="16" spans="2:15" ht="15">
      <c r="B16" s="20"/>
      <c r="C16" s="20"/>
      <c r="D16" s="20"/>
      <c r="E16" s="20"/>
      <c r="F16" s="20"/>
      <c r="G16" s="20"/>
      <c r="H16" s="20"/>
      <c r="I16" s="20"/>
      <c r="J16" s="20"/>
      <c r="K16" s="51"/>
      <c r="L16" s="35"/>
      <c r="M16" s="51"/>
      <c r="N16" s="17"/>
      <c r="O16" s="25"/>
    </row>
    <row r="17" spans="2:15" ht="15">
      <c r="B17" s="20" t="s">
        <v>19</v>
      </c>
      <c r="C17" s="20"/>
      <c r="D17" s="20"/>
      <c r="E17" s="20"/>
      <c r="F17" s="20"/>
      <c r="G17" s="20"/>
      <c r="H17" s="20"/>
      <c r="I17" s="20"/>
      <c r="J17" s="20"/>
      <c r="K17" s="51"/>
      <c r="L17" s="35"/>
      <c r="M17" s="51"/>
      <c r="N17" s="19"/>
      <c r="O17" s="25"/>
    </row>
    <row r="18" spans="2:15" ht="15">
      <c r="B18" s="20"/>
      <c r="C18" s="20" t="s">
        <v>76</v>
      </c>
      <c r="D18" s="20"/>
      <c r="E18" s="20"/>
      <c r="F18" s="20"/>
      <c r="G18" s="20"/>
      <c r="H18" s="20"/>
      <c r="I18" s="20"/>
      <c r="J18" s="20"/>
      <c r="K18" s="51">
        <f>16-537-690-2200</f>
        <v>-3411</v>
      </c>
      <c r="L18" s="35"/>
      <c r="M18" s="51">
        <f>1242+26+7-1-281</f>
        <v>993</v>
      </c>
      <c r="N18" s="19"/>
      <c r="O18" s="25"/>
    </row>
    <row r="19" spans="2:15" ht="15" customHeight="1">
      <c r="B19" s="20"/>
      <c r="C19" s="20" t="s">
        <v>77</v>
      </c>
      <c r="D19" s="20"/>
      <c r="E19" s="20"/>
      <c r="F19" s="20"/>
      <c r="G19" s="20"/>
      <c r="H19" s="20"/>
      <c r="I19" s="20"/>
      <c r="J19" s="20"/>
      <c r="K19" s="51">
        <f>-108-32</f>
        <v>-140</v>
      </c>
      <c r="L19" s="35"/>
      <c r="M19" s="51">
        <f>52-1</f>
        <v>51</v>
      </c>
      <c r="N19" s="17"/>
      <c r="O19" s="25"/>
    </row>
    <row r="20" spans="2:15" ht="15">
      <c r="B20" s="20" t="s">
        <v>75</v>
      </c>
      <c r="C20" s="20"/>
      <c r="D20" s="20"/>
      <c r="E20" s="20"/>
      <c r="F20" s="20"/>
      <c r="G20" s="20"/>
      <c r="H20" s="20"/>
      <c r="I20" s="20"/>
      <c r="J20" s="20"/>
      <c r="K20" s="50">
        <f>SUM(K15:K19)</f>
        <v>-1209</v>
      </c>
      <c r="L20" s="35"/>
      <c r="M20" s="50">
        <f>SUM(M15:M19)</f>
        <v>300</v>
      </c>
      <c r="N20" s="17"/>
      <c r="O20" s="25"/>
    </row>
    <row r="21" spans="2:15" ht="15">
      <c r="B21" s="20"/>
      <c r="C21" s="20"/>
      <c r="D21" s="20"/>
      <c r="E21" s="20"/>
      <c r="F21" s="20"/>
      <c r="G21" s="20"/>
      <c r="H21" s="20"/>
      <c r="I21" s="20"/>
      <c r="J21" s="20"/>
      <c r="K21" s="51"/>
      <c r="L21" s="35"/>
      <c r="M21" s="51"/>
      <c r="N21" s="17"/>
      <c r="O21" s="25"/>
    </row>
    <row r="22" spans="2:15" ht="15">
      <c r="B22" s="20"/>
      <c r="C22" s="20" t="s">
        <v>20</v>
      </c>
      <c r="D22" s="20"/>
      <c r="E22" s="20"/>
      <c r="F22" s="20"/>
      <c r="G22" s="20"/>
      <c r="H22" s="20"/>
      <c r="I22" s="20"/>
      <c r="J22" s="37"/>
      <c r="K22" s="51">
        <v>2</v>
      </c>
      <c r="L22" s="35"/>
      <c r="M22" s="51">
        <v>79</v>
      </c>
      <c r="N22" s="17"/>
      <c r="O22" s="25"/>
    </row>
    <row r="23" spans="2:15" ht="15" customHeight="1">
      <c r="B23" s="20"/>
      <c r="C23" s="20" t="s">
        <v>71</v>
      </c>
      <c r="D23" s="20"/>
      <c r="E23" s="20"/>
      <c r="F23" s="20"/>
      <c r="G23" s="20"/>
      <c r="H23" s="20"/>
      <c r="I23" s="20"/>
      <c r="J23" s="20"/>
      <c r="K23" s="52">
        <v>0</v>
      </c>
      <c r="L23" s="35"/>
      <c r="M23" s="52">
        <v>-5</v>
      </c>
      <c r="N23" s="17"/>
      <c r="O23" s="25"/>
    </row>
    <row r="24" spans="2:15" ht="15">
      <c r="B24" s="53" t="s">
        <v>101</v>
      </c>
      <c r="C24" s="20"/>
      <c r="D24" s="20"/>
      <c r="E24" s="20"/>
      <c r="F24" s="20"/>
      <c r="G24" s="20"/>
      <c r="H24" s="20"/>
      <c r="I24" s="20"/>
      <c r="J24" s="20"/>
      <c r="K24" s="35">
        <f>SUM(K20:K23)</f>
        <v>-1207</v>
      </c>
      <c r="L24" s="35"/>
      <c r="M24" s="35">
        <f>SUM(M20:M23)</f>
        <v>374</v>
      </c>
      <c r="N24" s="29"/>
      <c r="O24" s="25"/>
    </row>
    <row r="25" spans="2:15" ht="15">
      <c r="B25" s="20"/>
      <c r="C25" s="20"/>
      <c r="D25" s="20"/>
      <c r="E25" s="20"/>
      <c r="F25" s="20"/>
      <c r="G25" s="20"/>
      <c r="H25" s="20"/>
      <c r="I25" s="20"/>
      <c r="J25" s="20"/>
      <c r="K25" s="35"/>
      <c r="L25" s="35"/>
      <c r="M25" s="35"/>
      <c r="N25" s="29"/>
      <c r="O25" s="25"/>
    </row>
    <row r="26" spans="2:15" ht="15">
      <c r="B26" s="18" t="s">
        <v>85</v>
      </c>
      <c r="C26" s="20"/>
      <c r="D26" s="20"/>
      <c r="E26" s="20"/>
      <c r="F26" s="20"/>
      <c r="G26" s="20"/>
      <c r="H26" s="20"/>
      <c r="I26" s="20"/>
      <c r="J26" s="20"/>
      <c r="K26" s="54"/>
      <c r="L26" s="35"/>
      <c r="M26" s="54"/>
      <c r="N26" s="17"/>
      <c r="O26" s="25"/>
    </row>
    <row r="27" spans="2:15" ht="15">
      <c r="B27" s="20"/>
      <c r="C27" s="20" t="s">
        <v>20</v>
      </c>
      <c r="D27" s="20"/>
      <c r="E27" s="20"/>
      <c r="F27" s="20"/>
      <c r="G27" s="20"/>
      <c r="H27" s="20"/>
      <c r="I27" s="20"/>
      <c r="J27" s="20"/>
      <c r="K27" s="51">
        <v>13</v>
      </c>
      <c r="L27" s="35"/>
      <c r="M27" s="51">
        <v>26</v>
      </c>
      <c r="N27" s="17"/>
      <c r="O27" s="25"/>
    </row>
    <row r="28" spans="2:15" ht="15">
      <c r="B28" s="20"/>
      <c r="C28" s="20" t="s">
        <v>72</v>
      </c>
      <c r="D28" s="20"/>
      <c r="E28" s="20"/>
      <c r="F28" s="20"/>
      <c r="G28" s="20"/>
      <c r="H28" s="20"/>
      <c r="I28" s="20"/>
      <c r="J28" s="20"/>
      <c r="K28" s="51">
        <v>28</v>
      </c>
      <c r="L28" s="35"/>
      <c r="M28" s="51">
        <v>17</v>
      </c>
      <c r="N28" s="17"/>
      <c r="O28" s="25"/>
    </row>
    <row r="29" spans="2:15" ht="15">
      <c r="B29" s="20"/>
      <c r="C29" s="20" t="s">
        <v>61</v>
      </c>
      <c r="D29" s="20"/>
      <c r="E29" s="20"/>
      <c r="F29" s="20"/>
      <c r="G29" s="20"/>
      <c r="H29" s="20"/>
      <c r="I29" s="20"/>
      <c r="J29" s="20"/>
      <c r="K29" s="51">
        <f>397+51+470+1312</f>
        <v>2230</v>
      </c>
      <c r="L29" s="35"/>
      <c r="M29" s="51">
        <v>0</v>
      </c>
      <c r="N29" s="17"/>
      <c r="O29" s="25"/>
    </row>
    <row r="30" spans="2:15" ht="15">
      <c r="B30" s="20"/>
      <c r="C30" s="20" t="s">
        <v>41</v>
      </c>
      <c r="D30" s="20"/>
      <c r="E30" s="20"/>
      <c r="F30" s="20"/>
      <c r="G30" s="20"/>
      <c r="H30" s="20"/>
      <c r="I30" s="20"/>
      <c r="J30" s="20"/>
      <c r="K30" s="51">
        <v>0</v>
      </c>
      <c r="L30" s="35"/>
      <c r="M30" s="51">
        <v>44</v>
      </c>
      <c r="N30" s="17"/>
      <c r="O30" s="25"/>
    </row>
    <row r="31" spans="2:15" ht="15">
      <c r="B31" s="20"/>
      <c r="C31" s="20" t="s">
        <v>73</v>
      </c>
      <c r="D31" s="20"/>
      <c r="E31" s="20"/>
      <c r="F31" s="20"/>
      <c r="G31" s="20"/>
      <c r="H31" s="20"/>
      <c r="I31" s="21"/>
      <c r="J31" s="20"/>
      <c r="K31" s="51">
        <f>-2</f>
        <v>-2</v>
      </c>
      <c r="L31" s="35"/>
      <c r="M31" s="51">
        <v>-285</v>
      </c>
      <c r="N31" s="17"/>
      <c r="O31" s="25"/>
    </row>
    <row r="32" spans="2:15" ht="15" customHeight="1">
      <c r="B32" s="20"/>
      <c r="C32" s="20" t="s">
        <v>62</v>
      </c>
      <c r="D32" s="20"/>
      <c r="E32" s="20"/>
      <c r="F32" s="20"/>
      <c r="G32" s="20"/>
      <c r="H32" s="20"/>
      <c r="I32" s="21"/>
      <c r="J32" s="20"/>
      <c r="K32" s="52">
        <v>-332</v>
      </c>
      <c r="L32" s="35"/>
      <c r="M32" s="52">
        <v>0</v>
      </c>
      <c r="N32" s="17"/>
      <c r="O32" s="25"/>
    </row>
    <row r="33" spans="2:15" ht="15">
      <c r="B33" s="53" t="s">
        <v>100</v>
      </c>
      <c r="C33" s="20"/>
      <c r="D33" s="20"/>
      <c r="E33" s="20"/>
      <c r="F33" s="20"/>
      <c r="G33" s="20"/>
      <c r="H33" s="20"/>
      <c r="I33" s="21"/>
      <c r="J33" s="20"/>
      <c r="K33" s="35">
        <f>SUM(K27:K32)</f>
        <v>1937</v>
      </c>
      <c r="L33" s="35"/>
      <c r="M33" s="35">
        <f>SUM(M27:M32)</f>
        <v>-198</v>
      </c>
      <c r="N33" s="17"/>
      <c r="O33" s="25"/>
    </row>
    <row r="34" spans="2:15" ht="15">
      <c r="B34" s="20"/>
      <c r="C34" s="20"/>
      <c r="D34" s="20"/>
      <c r="E34" s="20"/>
      <c r="F34" s="20"/>
      <c r="G34" s="20"/>
      <c r="H34" s="20"/>
      <c r="I34" s="21"/>
      <c r="J34" s="20"/>
      <c r="K34" s="21"/>
      <c r="L34" s="35"/>
      <c r="M34" s="21"/>
      <c r="N34" s="17"/>
      <c r="O34" s="25"/>
    </row>
    <row r="35" spans="2:15" ht="15">
      <c r="B35" s="18" t="s">
        <v>86</v>
      </c>
      <c r="C35" s="20"/>
      <c r="D35" s="20"/>
      <c r="E35" s="20"/>
      <c r="F35" s="20"/>
      <c r="G35" s="20"/>
      <c r="H35" s="20"/>
      <c r="I35" s="20"/>
      <c r="J35" s="20"/>
      <c r="K35" s="21"/>
      <c r="L35" s="35"/>
      <c r="M35" s="21"/>
      <c r="N35" s="17"/>
      <c r="O35" s="25"/>
    </row>
    <row r="36" spans="2:15" ht="15">
      <c r="B36" s="20"/>
      <c r="C36" s="20" t="s">
        <v>21</v>
      </c>
      <c r="D36" s="20"/>
      <c r="E36" s="20"/>
      <c r="F36" s="20"/>
      <c r="G36" s="20"/>
      <c r="H36" s="20"/>
      <c r="I36" s="20"/>
      <c r="J36" s="20"/>
      <c r="K36" s="50">
        <v>-5</v>
      </c>
      <c r="L36" s="35"/>
      <c r="M36" s="50">
        <v>-218</v>
      </c>
      <c r="N36" s="17"/>
      <c r="O36" s="25"/>
    </row>
    <row r="37" spans="2:15" ht="15" customHeight="1">
      <c r="B37" s="20"/>
      <c r="C37" s="20" t="s">
        <v>54</v>
      </c>
      <c r="D37" s="20"/>
      <c r="E37" s="20"/>
      <c r="F37" s="20"/>
      <c r="G37" s="20"/>
      <c r="H37" s="20"/>
      <c r="I37" s="20"/>
      <c r="J37" s="20"/>
      <c r="K37" s="52">
        <f>-1500-0</f>
        <v>-1500</v>
      </c>
      <c r="L37" s="35"/>
      <c r="M37" s="51">
        <v>0</v>
      </c>
      <c r="N37" s="17"/>
      <c r="O37" s="25"/>
    </row>
    <row r="38" spans="2:15" ht="15">
      <c r="B38" s="53" t="s">
        <v>36</v>
      </c>
      <c r="C38" s="20"/>
      <c r="D38" s="20"/>
      <c r="E38" s="20"/>
      <c r="F38" s="20"/>
      <c r="G38" s="20"/>
      <c r="H38" s="20"/>
      <c r="I38" s="20"/>
      <c r="J38" s="20"/>
      <c r="K38" s="54">
        <f>SUM(K36:K37)</f>
        <v>-1505</v>
      </c>
      <c r="L38" s="35"/>
      <c r="M38" s="55">
        <f>SUM(M36:M37)</f>
        <v>-218</v>
      </c>
      <c r="N38" s="17"/>
      <c r="O38" s="25"/>
    </row>
    <row r="39" spans="2:15" ht="15">
      <c r="B39" s="20"/>
      <c r="C39" s="20"/>
      <c r="D39" s="20"/>
      <c r="E39" s="20"/>
      <c r="F39" s="20"/>
      <c r="G39" s="20"/>
      <c r="H39" s="20"/>
      <c r="I39" s="20"/>
      <c r="J39" s="20"/>
      <c r="K39" s="21"/>
      <c r="L39" s="35"/>
      <c r="M39" s="21"/>
      <c r="N39" s="17"/>
      <c r="O39" s="25"/>
    </row>
    <row r="40" spans="2:15" ht="15" customHeight="1">
      <c r="B40" s="18" t="s">
        <v>78</v>
      </c>
      <c r="C40" s="20"/>
      <c r="D40" s="20"/>
      <c r="E40" s="20"/>
      <c r="F40" s="20"/>
      <c r="G40" s="20"/>
      <c r="H40" s="20"/>
      <c r="I40" s="20"/>
      <c r="J40" s="20"/>
      <c r="K40" s="21">
        <f>+K24+K33+K38</f>
        <v>-775</v>
      </c>
      <c r="L40" s="35"/>
      <c r="M40" s="21">
        <f>+M24+M33+M38</f>
        <v>-42</v>
      </c>
      <c r="N40" s="17"/>
      <c r="O40" s="25"/>
    </row>
    <row r="41" spans="2:15" ht="15" customHeight="1">
      <c r="B41" s="18" t="s">
        <v>88</v>
      </c>
      <c r="C41" s="20"/>
      <c r="D41" s="20"/>
      <c r="E41" s="20"/>
      <c r="F41" s="20"/>
      <c r="G41" s="20"/>
      <c r="H41" s="20"/>
      <c r="I41" s="20"/>
      <c r="J41" s="20"/>
      <c r="K41" s="21">
        <v>2316</v>
      </c>
      <c r="L41" s="35"/>
      <c r="M41" s="21">
        <v>2120</v>
      </c>
      <c r="N41" s="17"/>
      <c r="O41" s="25"/>
    </row>
    <row r="42" spans="2:15" ht="15.75" thickBot="1">
      <c r="B42" s="18" t="s">
        <v>79</v>
      </c>
      <c r="C42" s="20"/>
      <c r="D42" s="20"/>
      <c r="E42" s="20"/>
      <c r="F42" s="20"/>
      <c r="G42" s="20"/>
      <c r="H42" s="20"/>
      <c r="I42" s="20"/>
      <c r="J42" s="37"/>
      <c r="K42" s="38">
        <f>+K40+K41</f>
        <v>1541</v>
      </c>
      <c r="L42" s="35"/>
      <c r="M42" s="38">
        <f>+M40+M41</f>
        <v>2078</v>
      </c>
      <c r="N42" s="17"/>
      <c r="O42" s="25"/>
    </row>
    <row r="43" spans="2:15" ht="15.75" thickTop="1">
      <c r="B43" s="20"/>
      <c r="C43" s="20"/>
      <c r="D43" s="20"/>
      <c r="E43" s="20"/>
      <c r="F43" s="20"/>
      <c r="G43" s="20"/>
      <c r="H43" s="20"/>
      <c r="I43" s="20"/>
      <c r="J43" s="37"/>
      <c r="K43" s="21"/>
      <c r="L43" s="35"/>
      <c r="M43" s="21"/>
      <c r="N43" s="17"/>
      <c r="O43" s="25"/>
    </row>
    <row r="44" spans="2:15" ht="15">
      <c r="B44" s="20" t="s">
        <v>87</v>
      </c>
      <c r="C44" s="20"/>
      <c r="D44" s="20"/>
      <c r="E44" s="20"/>
      <c r="F44" s="20"/>
      <c r="G44" s="20"/>
      <c r="H44" s="20"/>
      <c r="I44" s="20"/>
      <c r="J44" s="37"/>
      <c r="K44" s="21"/>
      <c r="L44" s="35"/>
      <c r="M44" s="21"/>
      <c r="N44" s="17"/>
      <c r="O44" s="25"/>
    </row>
    <row r="45" spans="2:15" ht="15">
      <c r="B45" s="49"/>
      <c r="C45" s="20" t="s">
        <v>90</v>
      </c>
      <c r="D45" s="20"/>
      <c r="E45" s="20"/>
      <c r="F45" s="20"/>
      <c r="G45" s="20"/>
      <c r="H45" s="20"/>
      <c r="I45" s="20"/>
      <c r="J45" s="37"/>
      <c r="K45" s="21">
        <v>213</v>
      </c>
      <c r="L45" s="35"/>
      <c r="M45" s="21">
        <v>164</v>
      </c>
      <c r="N45" s="17"/>
      <c r="O45" s="25"/>
    </row>
    <row r="46" spans="2:15" ht="15">
      <c r="B46" s="49"/>
      <c r="C46" s="20" t="s">
        <v>89</v>
      </c>
      <c r="D46" s="20"/>
      <c r="E46" s="20"/>
      <c r="F46" s="20"/>
      <c r="G46" s="20"/>
      <c r="H46" s="20"/>
      <c r="I46" s="20"/>
      <c r="J46" s="37"/>
      <c r="K46" s="21">
        <v>1328</v>
      </c>
      <c r="L46" s="35"/>
      <c r="M46" s="21">
        <v>2088</v>
      </c>
      <c r="N46" s="17"/>
      <c r="O46" s="25"/>
    </row>
    <row r="47" spans="2:15" ht="15">
      <c r="B47" s="49"/>
      <c r="C47" s="20" t="s">
        <v>93</v>
      </c>
      <c r="D47" s="20"/>
      <c r="E47" s="20"/>
      <c r="F47" s="20"/>
      <c r="G47" s="20"/>
      <c r="H47" s="20"/>
      <c r="I47" s="20"/>
      <c r="J47" s="37"/>
      <c r="K47" s="54">
        <v>0</v>
      </c>
      <c r="L47" s="35"/>
      <c r="M47" s="54">
        <v>-174</v>
      </c>
      <c r="N47" s="17"/>
      <c r="O47" s="25"/>
    </row>
    <row r="48" spans="2:15" ht="15.75" thickBot="1">
      <c r="B48" s="20"/>
      <c r="C48" s="20"/>
      <c r="D48" s="20"/>
      <c r="E48" s="20"/>
      <c r="F48" s="20"/>
      <c r="G48" s="20"/>
      <c r="H48" s="20"/>
      <c r="I48" s="20"/>
      <c r="J48" s="37"/>
      <c r="K48" s="38">
        <f>+K47+K46+K45</f>
        <v>1541</v>
      </c>
      <c r="L48" s="35"/>
      <c r="M48" s="38">
        <f>+M47+M46+M45</f>
        <v>2078</v>
      </c>
      <c r="N48" s="17"/>
      <c r="O48" s="25"/>
    </row>
    <row r="49" spans="2:15" ht="15.75" thickTop="1">
      <c r="B49" s="20"/>
      <c r="C49" s="20"/>
      <c r="D49" s="20"/>
      <c r="E49" s="20"/>
      <c r="F49" s="20"/>
      <c r="G49" s="20"/>
      <c r="H49" s="20"/>
      <c r="I49" s="20"/>
      <c r="J49" s="37"/>
      <c r="K49" s="35"/>
      <c r="L49" s="35"/>
      <c r="M49" s="35"/>
      <c r="N49" s="17"/>
      <c r="O49" s="25"/>
    </row>
    <row r="50" spans="2:15" ht="12.75">
      <c r="B50" s="57" t="s">
        <v>109</v>
      </c>
      <c r="C50" s="20"/>
      <c r="D50" s="20"/>
      <c r="E50" s="20"/>
      <c r="F50" s="20"/>
      <c r="G50" s="20"/>
      <c r="H50" s="20"/>
      <c r="I50" s="20"/>
      <c r="J50" s="20"/>
      <c r="K50" s="21"/>
      <c r="L50" s="35"/>
      <c r="M50" s="21"/>
      <c r="N50" s="20"/>
      <c r="O50" s="43"/>
    </row>
    <row r="51" spans="2:15" ht="12.75">
      <c r="B51" s="56" t="s">
        <v>114</v>
      </c>
      <c r="C51" s="20"/>
      <c r="D51" s="20"/>
      <c r="E51" s="20"/>
      <c r="F51" s="20"/>
      <c r="G51" s="20"/>
      <c r="H51" s="20"/>
      <c r="I51" s="20"/>
      <c r="J51" s="20"/>
      <c r="K51" s="21"/>
      <c r="L51" s="35"/>
      <c r="M51" s="21"/>
      <c r="N51" s="20"/>
      <c r="O51" s="43"/>
    </row>
    <row r="52" spans="2:15" ht="12.75">
      <c r="B52" s="20"/>
      <c r="C52" s="20"/>
      <c r="D52" s="20"/>
      <c r="E52" s="20"/>
      <c r="F52" s="20"/>
      <c r="G52" s="20"/>
      <c r="H52" s="20"/>
      <c r="I52" s="20"/>
      <c r="J52" s="20"/>
      <c r="K52" s="21"/>
      <c r="L52" s="35"/>
      <c r="M52" s="21"/>
      <c r="N52" s="20"/>
      <c r="O52" s="35"/>
    </row>
    <row r="53" spans="2:15" ht="12.75">
      <c r="B53" s="20"/>
      <c r="C53" s="20"/>
      <c r="D53" s="20"/>
      <c r="E53" s="20"/>
      <c r="F53" s="20"/>
      <c r="G53" s="20"/>
      <c r="H53" s="20"/>
      <c r="I53" s="20"/>
      <c r="J53" s="20"/>
      <c r="N53" s="20"/>
      <c r="O53" s="35"/>
    </row>
    <row r="54" spans="2:15" ht="15">
      <c r="B54" s="29"/>
      <c r="C54" s="29"/>
      <c r="D54" s="29"/>
      <c r="E54" s="29"/>
      <c r="F54" s="29"/>
      <c r="G54" s="29"/>
      <c r="H54" s="17"/>
      <c r="I54" s="17"/>
      <c r="J54" s="17"/>
      <c r="K54" s="21"/>
      <c r="L54" s="21"/>
      <c r="M54" s="4"/>
      <c r="O54" s="22"/>
    </row>
    <row r="55" spans="2:15" ht="15">
      <c r="B55" s="29"/>
      <c r="C55" s="29"/>
      <c r="D55" s="29"/>
      <c r="E55" s="29"/>
      <c r="F55" s="29"/>
      <c r="G55" s="29"/>
      <c r="H55" s="17"/>
      <c r="I55" s="17"/>
      <c r="J55" s="17"/>
      <c r="K55" s="21"/>
      <c r="L55" s="21"/>
      <c r="M55" s="4"/>
      <c r="O55" s="22"/>
    </row>
    <row r="56" spans="2:15" ht="15">
      <c r="B56" s="29"/>
      <c r="C56" s="29"/>
      <c r="D56" s="29"/>
      <c r="E56" s="29"/>
      <c r="F56" s="25"/>
      <c r="G56" s="25"/>
      <c r="H56" s="17"/>
      <c r="I56" s="17"/>
      <c r="J56" s="17"/>
      <c r="K56" s="21"/>
      <c r="L56" s="21"/>
      <c r="M56" s="4"/>
      <c r="O56" s="22"/>
    </row>
    <row r="57" spans="2:15" ht="15">
      <c r="B57" s="29"/>
      <c r="C57" s="29"/>
      <c r="D57" s="29"/>
      <c r="E57" s="29"/>
      <c r="F57" s="25"/>
      <c r="G57" s="25"/>
      <c r="H57" s="17"/>
      <c r="I57" s="17"/>
      <c r="J57" s="17"/>
      <c r="K57" s="21"/>
      <c r="L57" s="21"/>
      <c r="M57" s="21"/>
      <c r="N57" s="20"/>
      <c r="O57" s="35"/>
    </row>
    <row r="58" spans="2:15" ht="15">
      <c r="B58" s="29"/>
      <c r="C58" s="29"/>
      <c r="D58" s="29"/>
      <c r="E58" s="29"/>
      <c r="F58" s="25"/>
      <c r="G58" s="25"/>
      <c r="H58" s="17"/>
      <c r="I58" s="17"/>
      <c r="J58" s="17"/>
      <c r="K58" s="21"/>
      <c r="L58" s="21"/>
      <c r="M58" s="4"/>
      <c r="O58" s="23"/>
    </row>
    <row r="59" spans="2:15" ht="15">
      <c r="B59" s="29"/>
      <c r="C59" s="29"/>
      <c r="D59" s="29"/>
      <c r="E59" s="29"/>
      <c r="F59" s="25"/>
      <c r="G59" s="25"/>
      <c r="H59" s="17"/>
      <c r="I59" s="17"/>
      <c r="J59" s="17"/>
      <c r="K59" s="31"/>
      <c r="L59" s="31"/>
      <c r="M59" s="2"/>
      <c r="O59" s="23"/>
    </row>
    <row r="60" spans="2:15" ht="15">
      <c r="B60" s="29"/>
      <c r="C60" s="29"/>
      <c r="D60" s="29"/>
      <c r="E60" s="29"/>
      <c r="F60" s="25"/>
      <c r="G60" s="25"/>
      <c r="H60" s="17"/>
      <c r="I60" s="17"/>
      <c r="J60" s="17"/>
      <c r="K60" s="31"/>
      <c r="L60" s="31"/>
      <c r="M60" s="2"/>
      <c r="O60" s="23"/>
    </row>
    <row r="61" spans="2:15" ht="15">
      <c r="B61" s="29"/>
      <c r="C61" s="29"/>
      <c r="D61" s="29"/>
      <c r="E61" s="29"/>
      <c r="F61" s="25"/>
      <c r="G61" s="25"/>
      <c r="H61" s="17"/>
      <c r="I61" s="17"/>
      <c r="J61" s="17"/>
      <c r="K61" s="31"/>
      <c r="L61" s="31"/>
      <c r="M61" s="2"/>
      <c r="O61" s="4"/>
    </row>
    <row r="62" spans="2:15" ht="15">
      <c r="B62" s="29"/>
      <c r="C62" s="29"/>
      <c r="D62" s="29"/>
      <c r="E62" s="29"/>
      <c r="F62" s="25"/>
      <c r="G62" s="25"/>
      <c r="H62" s="17"/>
      <c r="I62" s="17"/>
      <c r="J62" s="17"/>
      <c r="K62" s="31"/>
      <c r="L62" s="31"/>
      <c r="M62" s="2"/>
      <c r="O62" s="4"/>
    </row>
    <row r="63" spans="2:15" ht="15">
      <c r="B63" s="29"/>
      <c r="C63" s="29"/>
      <c r="D63" s="29"/>
      <c r="E63" s="29"/>
      <c r="F63" s="39"/>
      <c r="G63" s="39"/>
      <c r="H63" s="29"/>
      <c r="I63" s="29"/>
      <c r="J63" s="29"/>
      <c r="K63" s="32"/>
      <c r="L63" s="32"/>
      <c r="M63" s="3"/>
      <c r="N63" s="22"/>
      <c r="O63" s="23"/>
    </row>
    <row r="64" spans="2:15" ht="15">
      <c r="B64" s="29"/>
      <c r="C64" s="29"/>
      <c r="D64" s="29"/>
      <c r="E64" s="29"/>
      <c r="F64" s="29"/>
      <c r="G64" s="29"/>
      <c r="H64" s="29"/>
      <c r="I64" s="29"/>
      <c r="J64" s="29"/>
      <c r="K64" s="21"/>
      <c r="L64" s="21"/>
      <c r="M64" s="21"/>
      <c r="N64" s="22"/>
      <c r="O64" s="22"/>
    </row>
    <row r="65" spans="2:15" ht="15">
      <c r="B65" s="29"/>
      <c r="C65" s="29"/>
      <c r="D65" s="29"/>
      <c r="E65" s="29"/>
      <c r="F65" s="29"/>
      <c r="G65" s="29"/>
      <c r="H65" s="29"/>
      <c r="I65" s="29"/>
      <c r="J65" s="29"/>
      <c r="K65" s="32"/>
      <c r="L65" s="32"/>
      <c r="M65" s="3"/>
      <c r="N65" s="23"/>
      <c r="O65" s="23"/>
    </row>
    <row r="66" spans="2:15" ht="15">
      <c r="B66" s="29"/>
      <c r="C66" s="29"/>
      <c r="D66" s="29"/>
      <c r="E66" s="29"/>
      <c r="F66" s="29"/>
      <c r="G66" s="29"/>
      <c r="H66" s="29"/>
      <c r="I66" s="29"/>
      <c r="J66" s="29"/>
      <c r="K66" s="32"/>
      <c r="L66" s="32"/>
      <c r="M66" s="3"/>
      <c r="N66" s="23"/>
      <c r="O66" s="23"/>
    </row>
    <row r="67" spans="2:15" ht="15">
      <c r="B67" s="29"/>
      <c r="C67" s="29"/>
      <c r="D67" s="29"/>
      <c r="E67" s="29"/>
      <c r="F67" s="29"/>
      <c r="G67" s="29"/>
      <c r="H67" s="29"/>
      <c r="I67" s="29"/>
      <c r="J67" s="29"/>
      <c r="K67" s="32"/>
      <c r="L67" s="32"/>
      <c r="M67" s="3"/>
      <c r="N67" s="23"/>
      <c r="O67" s="23"/>
    </row>
    <row r="68" spans="2:15" ht="15">
      <c r="B68" s="29"/>
      <c r="C68" s="29"/>
      <c r="D68" s="29"/>
      <c r="E68" s="29"/>
      <c r="F68" s="29"/>
      <c r="G68" s="29"/>
      <c r="H68" s="29"/>
      <c r="I68" s="29"/>
      <c r="J68" s="29"/>
      <c r="K68" s="32"/>
      <c r="L68" s="32"/>
      <c r="M68" s="3"/>
      <c r="N68" s="23"/>
      <c r="O68" s="23"/>
    </row>
    <row r="69" spans="2:15" ht="15">
      <c r="B69" s="29"/>
      <c r="C69" s="29"/>
      <c r="D69" s="29"/>
      <c r="E69" s="29"/>
      <c r="F69" s="29"/>
      <c r="G69" s="29"/>
      <c r="H69" s="29"/>
      <c r="I69" s="29"/>
      <c r="J69" s="29"/>
      <c r="K69" s="32"/>
      <c r="L69" s="32"/>
      <c r="M69" s="3"/>
      <c r="N69" s="23"/>
      <c r="O69" s="23"/>
    </row>
    <row r="70" spans="2:15" ht="15">
      <c r="B70" s="29"/>
      <c r="C70" s="29"/>
      <c r="D70" s="29"/>
      <c r="E70" s="29"/>
      <c r="F70" s="29"/>
      <c r="G70" s="29"/>
      <c r="H70" s="29"/>
      <c r="I70" s="29"/>
      <c r="J70" s="29"/>
      <c r="K70" s="32"/>
      <c r="L70" s="32"/>
      <c r="M70" s="3"/>
      <c r="N70" s="23"/>
      <c r="O70" s="23"/>
    </row>
    <row r="71" spans="2:15" ht="15">
      <c r="B71" s="29"/>
      <c r="C71" s="29"/>
      <c r="D71" s="29"/>
      <c r="E71" s="29"/>
      <c r="F71" s="29"/>
      <c r="G71" s="29"/>
      <c r="H71" s="29"/>
      <c r="I71" s="29"/>
      <c r="J71" s="29"/>
      <c r="K71" s="32"/>
      <c r="L71" s="32"/>
      <c r="M71" s="3"/>
      <c r="N71" s="23"/>
      <c r="O71" s="23"/>
    </row>
    <row r="72" spans="2:15" ht="15">
      <c r="B72" s="33"/>
      <c r="C72" s="33"/>
      <c r="D72" s="33"/>
      <c r="E72" s="33"/>
      <c r="F72" s="29"/>
      <c r="G72" s="29"/>
      <c r="H72" s="33"/>
      <c r="I72" s="33"/>
      <c r="J72" s="33"/>
      <c r="K72" s="3"/>
      <c r="L72" s="3"/>
      <c r="M72" s="3"/>
      <c r="N72" s="23"/>
      <c r="O72" s="23"/>
    </row>
    <row r="73" spans="2:15" ht="14.25">
      <c r="B73" s="33"/>
      <c r="C73" s="33"/>
      <c r="D73" s="33"/>
      <c r="E73" s="33"/>
      <c r="F73" s="33"/>
      <c r="G73" s="33"/>
      <c r="H73" s="33"/>
      <c r="I73" s="33"/>
      <c r="J73" s="33"/>
      <c r="K73" s="3"/>
      <c r="L73" s="3"/>
      <c r="M73" s="3"/>
      <c r="N73" s="22"/>
      <c r="O73" s="22"/>
    </row>
    <row r="74" spans="2:15" ht="14.25">
      <c r="B74" s="33"/>
      <c r="C74" s="33"/>
      <c r="D74" s="33"/>
      <c r="E74" s="33"/>
      <c r="F74" s="33"/>
      <c r="G74" s="33"/>
      <c r="H74" s="33"/>
      <c r="I74" s="33"/>
      <c r="J74" s="33"/>
      <c r="K74" s="3"/>
      <c r="L74" s="3"/>
      <c r="M74" s="3"/>
      <c r="N74" s="22"/>
      <c r="O74" s="22"/>
    </row>
    <row r="75" spans="2:15" ht="14.25">
      <c r="B75" s="33"/>
      <c r="C75" s="33"/>
      <c r="D75" s="33"/>
      <c r="E75" s="33"/>
      <c r="F75" s="33"/>
      <c r="G75" s="33"/>
      <c r="H75" s="33"/>
      <c r="I75" s="33"/>
      <c r="J75" s="33"/>
      <c r="K75" s="3"/>
      <c r="L75" s="3"/>
      <c r="M75" s="3"/>
      <c r="N75" s="22"/>
      <c r="O75" s="22"/>
    </row>
    <row r="76" spans="2:15" ht="14.25">
      <c r="B76" s="33"/>
      <c r="C76" s="33"/>
      <c r="D76" s="33"/>
      <c r="E76" s="33"/>
      <c r="F76" s="33"/>
      <c r="G76" s="33"/>
      <c r="H76" s="33"/>
      <c r="I76" s="33"/>
      <c r="J76" s="33"/>
      <c r="K76" s="3"/>
      <c r="L76" s="3"/>
      <c r="M76" s="3"/>
      <c r="N76" s="22"/>
      <c r="O76" s="22"/>
    </row>
    <row r="77" spans="2:15" ht="14.25">
      <c r="B77" s="33"/>
      <c r="C77" s="33"/>
      <c r="D77" s="33"/>
      <c r="E77" s="33"/>
      <c r="F77" s="33"/>
      <c r="G77" s="33"/>
      <c r="H77" s="33"/>
      <c r="I77" s="33"/>
      <c r="J77" s="33"/>
      <c r="K77" s="22"/>
      <c r="L77" s="22"/>
      <c r="M77" s="22"/>
      <c r="N77" s="22"/>
      <c r="O77" s="22"/>
    </row>
    <row r="78" spans="2:15" ht="14.25">
      <c r="B78" s="33"/>
      <c r="C78" s="33"/>
      <c r="D78" s="33"/>
      <c r="E78" s="33"/>
      <c r="F78" s="33"/>
      <c r="G78" s="33"/>
      <c r="H78" s="33"/>
      <c r="I78" s="33"/>
      <c r="J78" s="33"/>
      <c r="K78" s="22"/>
      <c r="L78" s="22"/>
      <c r="M78" s="22"/>
      <c r="N78" s="22"/>
      <c r="O78" s="22"/>
    </row>
    <row r="79" spans="2:15" ht="14.25">
      <c r="B79" s="33"/>
      <c r="C79" s="33"/>
      <c r="D79" s="33"/>
      <c r="E79" s="33"/>
      <c r="F79" s="33"/>
      <c r="G79" s="33"/>
      <c r="H79" s="33"/>
      <c r="I79" s="33"/>
      <c r="J79" s="33"/>
      <c r="K79" s="22"/>
      <c r="L79" s="22"/>
      <c r="M79" s="22"/>
      <c r="N79" s="22"/>
      <c r="O79" s="22"/>
    </row>
    <row r="80" spans="2:15" ht="14.25">
      <c r="B80" s="33"/>
      <c r="C80" s="33"/>
      <c r="D80" s="33"/>
      <c r="E80" s="33"/>
      <c r="F80" s="33"/>
      <c r="G80" s="33"/>
      <c r="H80" s="33"/>
      <c r="I80" s="33"/>
      <c r="J80" s="33"/>
      <c r="K80" s="22"/>
      <c r="L80" s="22"/>
      <c r="M80" s="22"/>
      <c r="N80" s="22"/>
      <c r="O80" s="22"/>
    </row>
    <row r="81" spans="2:15" ht="14.25">
      <c r="B81" s="33"/>
      <c r="C81" s="33"/>
      <c r="D81" s="33"/>
      <c r="E81" s="33"/>
      <c r="F81" s="33"/>
      <c r="G81" s="33"/>
      <c r="H81" s="33"/>
      <c r="I81" s="33"/>
      <c r="J81" s="33"/>
      <c r="K81" s="22"/>
      <c r="L81" s="22"/>
      <c r="M81" s="22"/>
      <c r="N81" s="22"/>
      <c r="O81" s="22"/>
    </row>
    <row r="82" spans="2:10" ht="14.25">
      <c r="B82" s="34"/>
      <c r="C82" s="34"/>
      <c r="D82" s="34"/>
      <c r="E82" s="34"/>
      <c r="F82" s="33"/>
      <c r="G82" s="33"/>
      <c r="H82" s="34"/>
      <c r="I82" s="34"/>
      <c r="J82" s="34"/>
    </row>
    <row r="83" spans="2:10" ht="14.25">
      <c r="B83" s="34"/>
      <c r="C83" s="34"/>
      <c r="D83" s="34"/>
      <c r="E83" s="34"/>
      <c r="F83" s="34"/>
      <c r="G83" s="34"/>
      <c r="H83" s="34"/>
      <c r="I83" s="34"/>
      <c r="J83" s="34"/>
    </row>
    <row r="84" spans="2:10" ht="14.25">
      <c r="B84" s="34"/>
      <c r="C84" s="34"/>
      <c r="D84" s="34"/>
      <c r="E84" s="34"/>
      <c r="F84" s="34"/>
      <c r="G84" s="34"/>
      <c r="H84" s="34"/>
      <c r="I84" s="34"/>
      <c r="J84" s="34"/>
    </row>
    <row r="85" spans="2:10" ht="14.25">
      <c r="B85" s="34"/>
      <c r="C85" s="34"/>
      <c r="D85" s="34"/>
      <c r="E85" s="34"/>
      <c r="F85" s="34"/>
      <c r="G85" s="34"/>
      <c r="H85" s="34"/>
      <c r="I85" s="34"/>
      <c r="J85" s="34"/>
    </row>
    <row r="86" spans="2:10" ht="14.25">
      <c r="B86" s="34"/>
      <c r="C86" s="34"/>
      <c r="D86" s="34"/>
      <c r="E86" s="34"/>
      <c r="F86" s="34"/>
      <c r="G86" s="34"/>
      <c r="H86" s="34"/>
      <c r="I86" s="34"/>
      <c r="J86" s="34"/>
    </row>
    <row r="87" spans="2:10" ht="14.25">
      <c r="B87" s="34"/>
      <c r="C87" s="34"/>
      <c r="D87" s="34"/>
      <c r="E87" s="34"/>
      <c r="F87" s="34"/>
      <c r="G87" s="34"/>
      <c r="H87" s="34"/>
      <c r="I87" s="34"/>
      <c r="J87" s="34"/>
    </row>
    <row r="88" spans="2:10" ht="14.25">
      <c r="B88" s="34"/>
      <c r="C88" s="34"/>
      <c r="D88" s="34"/>
      <c r="E88" s="34"/>
      <c r="F88" s="34"/>
      <c r="G88" s="34"/>
      <c r="H88" s="34"/>
      <c r="I88" s="34"/>
      <c r="J88" s="34"/>
    </row>
    <row r="89" spans="2:10" ht="14.25">
      <c r="B89" s="34"/>
      <c r="C89" s="34"/>
      <c r="D89" s="34"/>
      <c r="E89" s="34"/>
      <c r="F89" s="34"/>
      <c r="G89" s="34"/>
      <c r="H89" s="34"/>
      <c r="I89" s="34"/>
      <c r="J89" s="34"/>
    </row>
    <row r="90" spans="2:10" ht="14.25">
      <c r="B90" s="34"/>
      <c r="C90" s="34"/>
      <c r="D90" s="34"/>
      <c r="E90" s="34"/>
      <c r="F90" s="34"/>
      <c r="G90" s="34"/>
      <c r="H90" s="34"/>
      <c r="I90" s="34"/>
      <c r="J90" s="34"/>
    </row>
    <row r="91" spans="2:10" ht="14.25">
      <c r="B91" s="34"/>
      <c r="C91" s="34"/>
      <c r="D91" s="34"/>
      <c r="E91" s="34"/>
      <c r="F91" s="34"/>
      <c r="G91" s="34"/>
      <c r="H91" s="34"/>
      <c r="I91" s="34"/>
      <c r="J91" s="34"/>
    </row>
    <row r="92" spans="2:10" ht="14.25">
      <c r="B92" s="34"/>
      <c r="C92" s="34"/>
      <c r="D92" s="34"/>
      <c r="E92" s="34"/>
      <c r="F92" s="34"/>
      <c r="G92" s="34"/>
      <c r="H92" s="34"/>
      <c r="I92" s="34"/>
      <c r="J92" s="34"/>
    </row>
    <row r="93" spans="2:10" ht="14.25">
      <c r="B93" s="34"/>
      <c r="C93" s="34"/>
      <c r="D93" s="34"/>
      <c r="E93" s="34"/>
      <c r="F93" s="34"/>
      <c r="G93" s="34"/>
      <c r="H93" s="34"/>
      <c r="I93" s="34"/>
      <c r="J93" s="34"/>
    </row>
    <row r="94" spans="2:10" ht="14.25">
      <c r="B94" s="34"/>
      <c r="C94" s="34"/>
      <c r="D94" s="34"/>
      <c r="E94" s="34"/>
      <c r="F94" s="34"/>
      <c r="G94" s="34"/>
      <c r="H94" s="34"/>
      <c r="I94" s="34"/>
      <c r="J94" s="34"/>
    </row>
    <row r="95" spans="2:10" ht="14.25">
      <c r="B95" s="34"/>
      <c r="C95" s="34"/>
      <c r="D95" s="34"/>
      <c r="E95" s="34"/>
      <c r="F95" s="34"/>
      <c r="G95" s="34"/>
      <c r="H95" s="34"/>
      <c r="I95" s="34"/>
      <c r="J95" s="34"/>
    </row>
    <row r="96" spans="2:10" ht="14.25">
      <c r="B96" s="34"/>
      <c r="C96" s="34"/>
      <c r="D96" s="34"/>
      <c r="E96" s="34"/>
      <c r="F96" s="34"/>
      <c r="G96" s="34"/>
      <c r="H96" s="34"/>
      <c r="I96" s="34"/>
      <c r="J96" s="34"/>
    </row>
    <row r="97" spans="2:10" ht="14.25">
      <c r="B97" s="34"/>
      <c r="C97" s="34"/>
      <c r="D97" s="34"/>
      <c r="E97" s="34"/>
      <c r="F97" s="34"/>
      <c r="G97" s="34"/>
      <c r="H97" s="34"/>
      <c r="I97" s="34"/>
      <c r="J97" s="34"/>
    </row>
    <row r="98" spans="2:10" ht="14.25">
      <c r="B98" s="34"/>
      <c r="C98" s="34"/>
      <c r="D98" s="34"/>
      <c r="E98" s="34"/>
      <c r="F98" s="34"/>
      <c r="G98" s="34"/>
      <c r="H98" s="34"/>
      <c r="I98" s="34"/>
      <c r="J98" s="34"/>
    </row>
    <row r="99" spans="2:10" ht="14.25">
      <c r="B99" s="34"/>
      <c r="C99" s="34"/>
      <c r="D99" s="34"/>
      <c r="E99" s="34"/>
      <c r="F99" s="34"/>
      <c r="G99" s="34"/>
      <c r="H99" s="34"/>
      <c r="I99" s="34"/>
      <c r="J99" s="34"/>
    </row>
    <row r="100" spans="2:10" ht="14.25"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2:10" ht="14.25"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2:10" ht="14.25"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2:10" ht="14.25"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2:10" ht="14.25"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2:10" ht="14.25"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2:10" ht="14.25"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2:10" ht="14.25"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2:10" ht="14.25"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2:10" ht="14.25"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2:10" ht="14.25"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2:10" ht="14.25"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2:10" ht="14.25"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2:10" ht="14.25"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2:10" ht="14.25"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2:10" ht="14.25"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2:10" ht="14.25"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2:10" ht="14.25"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2:10" ht="14.25"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2:10" ht="14.25"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2:10" ht="14.25"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2:10" ht="14.25"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2:10" ht="14.25"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2:10" ht="14.25"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2:10" ht="14.25"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2:10" ht="14.25"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2:10" ht="14.25"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2:10" ht="14.25"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2:10" ht="14.25"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2:10" ht="14.25"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2:10" ht="14.25"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2:10" ht="14.25"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2:10" ht="14.25"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2:10" ht="14.25"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2:10" ht="14.25"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2:10" ht="14.25"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2:10" ht="14.25"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2:10" ht="14.25"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2:10" ht="14.25"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2:10" ht="14.25"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2:10" ht="14.25"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2:10" ht="14.25"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2:10" ht="14.25"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2:10" ht="14.25"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2:10" ht="14.25"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2:10" ht="14.25"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2:10" ht="14.25"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2:10" ht="14.25"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2:10" ht="14.25"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2:10" ht="14.25"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2:10" ht="14.25"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2:10" ht="14.25"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2:10" ht="14.25"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2:10" ht="14.25"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2:10" ht="14.25"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2:10" ht="14.25"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2:10" ht="14.25"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2:10" ht="14.25"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2:10" ht="14.25"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2:10" ht="14.25"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2:10" ht="14.25"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2:10" ht="14.25"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2:10" ht="14.25"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2:10" ht="14.25"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2:10" ht="14.25"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2:10" ht="14.25"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2:10" ht="14.25"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2:10" ht="14.25"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2:10" ht="14.25"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2:10" ht="14.25"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2:10" ht="14.25"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2:10" ht="14.25"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2:10" ht="14.25"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2:10" ht="14.25"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2:10" ht="14.25"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2:10" ht="14.25"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2:10" ht="14.25"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2:10" ht="14.25"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2:10" ht="14.25"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2:10" ht="14.25"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2:10" ht="14.25"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2:10" ht="14.25"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2:10" ht="14.25"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2:10" ht="14.25"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2:10" ht="14.25"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2:10" ht="14.25"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2:10" ht="14.25"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2:10" ht="14.25"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2:10" ht="14.25"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2:10" ht="14.25"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2:10" ht="14.25"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2:10" ht="14.25"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2:10" ht="14.25"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2:10" ht="14.25"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2:10" ht="14.25"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2:10" ht="14.25"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2:10" ht="14.25"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2:10" ht="14.25"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2:10" ht="14.25"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2:10" ht="14.25"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2:10" ht="14.25"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2:10" ht="14.25"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2:10" ht="14.25"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2:10" ht="14.25"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2:10" ht="14.25"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2:10" ht="14.25"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2:10" ht="14.25"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2:10" ht="14.25">
      <c r="B207" s="34"/>
      <c r="C207" s="34"/>
      <c r="D207" s="34"/>
      <c r="E207" s="34"/>
      <c r="F207" s="34"/>
      <c r="G207" s="34"/>
      <c r="H207" s="34"/>
      <c r="I207" s="34"/>
      <c r="J207" s="34"/>
    </row>
    <row r="208" spans="2:10" ht="14.25">
      <c r="B208" s="34"/>
      <c r="C208" s="34"/>
      <c r="D208" s="34"/>
      <c r="E208" s="34"/>
      <c r="F208" s="34"/>
      <c r="G208" s="34"/>
      <c r="H208" s="34"/>
      <c r="I208" s="34"/>
      <c r="J208" s="34"/>
    </row>
    <row r="209" spans="2:10" ht="14.25">
      <c r="B209" s="34"/>
      <c r="C209" s="34"/>
      <c r="D209" s="34"/>
      <c r="E209" s="34"/>
      <c r="F209" s="34"/>
      <c r="G209" s="34"/>
      <c r="H209" s="34"/>
      <c r="I209" s="34"/>
      <c r="J209" s="34"/>
    </row>
    <row r="210" spans="2:10" ht="14.25"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2:10" ht="14.25"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2:10" ht="14.25">
      <c r="B212" s="34"/>
      <c r="C212" s="34"/>
      <c r="D212" s="34"/>
      <c r="E212" s="34"/>
      <c r="F212" s="34"/>
      <c r="G212" s="34"/>
      <c r="H212" s="34"/>
      <c r="I212" s="34"/>
      <c r="J212" s="34"/>
    </row>
    <row r="213" spans="2:10" ht="14.25">
      <c r="B213" s="34"/>
      <c r="C213" s="34"/>
      <c r="D213" s="34"/>
      <c r="E213" s="34"/>
      <c r="F213" s="34"/>
      <c r="G213" s="34"/>
      <c r="H213" s="34"/>
      <c r="I213" s="34"/>
      <c r="J213" s="34"/>
    </row>
    <row r="214" spans="2:10" ht="14.25">
      <c r="B214" s="34"/>
      <c r="C214" s="34"/>
      <c r="D214" s="34"/>
      <c r="E214" s="34"/>
      <c r="F214" s="34"/>
      <c r="G214" s="34"/>
      <c r="H214" s="34"/>
      <c r="I214" s="34"/>
      <c r="J214" s="34"/>
    </row>
    <row r="215" spans="2:10" ht="14.25">
      <c r="B215" s="34"/>
      <c r="C215" s="34"/>
      <c r="D215" s="34"/>
      <c r="E215" s="34"/>
      <c r="F215" s="34"/>
      <c r="G215" s="34"/>
      <c r="H215" s="34"/>
      <c r="I215" s="34"/>
      <c r="J215" s="34"/>
    </row>
    <row r="216" spans="2:10" ht="14.25">
      <c r="B216" s="34"/>
      <c r="C216" s="34"/>
      <c r="D216" s="34"/>
      <c r="E216" s="34"/>
      <c r="F216" s="34"/>
      <c r="G216" s="34"/>
      <c r="H216" s="34"/>
      <c r="I216" s="34"/>
      <c r="J216" s="34"/>
    </row>
    <row r="217" spans="2:10" ht="14.25">
      <c r="B217" s="34"/>
      <c r="C217" s="34"/>
      <c r="D217" s="34"/>
      <c r="E217" s="34"/>
      <c r="F217" s="34"/>
      <c r="G217" s="34"/>
      <c r="H217" s="34"/>
      <c r="I217" s="34"/>
      <c r="J217" s="34"/>
    </row>
    <row r="218" spans="2:10" ht="14.25">
      <c r="B218" s="34"/>
      <c r="C218" s="34"/>
      <c r="D218" s="34"/>
      <c r="E218" s="34"/>
      <c r="F218" s="34"/>
      <c r="G218" s="34"/>
      <c r="H218" s="34"/>
      <c r="I218" s="34"/>
      <c r="J218" s="34"/>
    </row>
    <row r="219" spans="2:10" ht="14.25">
      <c r="B219" s="34"/>
      <c r="C219" s="34"/>
      <c r="D219" s="34"/>
      <c r="E219" s="34"/>
      <c r="F219" s="34"/>
      <c r="G219" s="34"/>
      <c r="H219" s="34"/>
      <c r="I219" s="34"/>
      <c r="J219" s="34"/>
    </row>
    <row r="220" spans="2:10" ht="14.25">
      <c r="B220" s="34"/>
      <c r="C220" s="34"/>
      <c r="D220" s="34"/>
      <c r="E220" s="34"/>
      <c r="F220" s="34"/>
      <c r="G220" s="34"/>
      <c r="H220" s="34"/>
      <c r="I220" s="34"/>
      <c r="J220" s="34"/>
    </row>
    <row r="221" spans="2:10" ht="14.25"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2:10" ht="14.25">
      <c r="B222" s="34"/>
      <c r="C222" s="34"/>
      <c r="D222" s="34"/>
      <c r="E222" s="34"/>
      <c r="F222" s="34"/>
      <c r="G222" s="34"/>
      <c r="H222" s="34"/>
      <c r="I222" s="34"/>
      <c r="J222" s="34"/>
    </row>
    <row r="223" spans="2:10" ht="14.25">
      <c r="B223" s="34"/>
      <c r="C223" s="34"/>
      <c r="D223" s="34"/>
      <c r="E223" s="34"/>
      <c r="F223" s="34"/>
      <c r="G223" s="34"/>
      <c r="H223" s="34"/>
      <c r="I223" s="34"/>
      <c r="J223" s="34"/>
    </row>
    <row r="224" spans="2:10" ht="14.25">
      <c r="B224" s="34"/>
      <c r="C224" s="34"/>
      <c r="D224" s="34"/>
      <c r="E224" s="34"/>
      <c r="F224" s="34"/>
      <c r="G224" s="34"/>
      <c r="H224" s="34"/>
      <c r="I224" s="34"/>
      <c r="J224" s="34"/>
    </row>
    <row r="225" spans="2:10" ht="14.25">
      <c r="B225" s="34"/>
      <c r="C225" s="34"/>
      <c r="D225" s="34"/>
      <c r="E225" s="34"/>
      <c r="F225" s="34"/>
      <c r="G225" s="34"/>
      <c r="H225" s="34"/>
      <c r="I225" s="34"/>
      <c r="J225" s="34"/>
    </row>
    <row r="226" spans="2:10" ht="14.25">
      <c r="B226" s="34"/>
      <c r="C226" s="34"/>
      <c r="D226" s="34"/>
      <c r="E226" s="34"/>
      <c r="F226" s="34"/>
      <c r="G226" s="34"/>
      <c r="H226" s="34"/>
      <c r="I226" s="34"/>
      <c r="J226" s="34"/>
    </row>
    <row r="227" spans="2:10" ht="14.25">
      <c r="B227" s="34"/>
      <c r="C227" s="34"/>
      <c r="D227" s="34"/>
      <c r="E227" s="34"/>
      <c r="F227" s="34"/>
      <c r="G227" s="34"/>
      <c r="H227" s="34"/>
      <c r="I227" s="34"/>
      <c r="J227" s="34"/>
    </row>
    <row r="228" spans="2:10" ht="14.25">
      <c r="B228" s="34"/>
      <c r="C228" s="34"/>
      <c r="D228" s="34"/>
      <c r="E228" s="34"/>
      <c r="F228" s="34"/>
      <c r="G228" s="34"/>
      <c r="H228" s="34"/>
      <c r="I228" s="34"/>
      <c r="J228" s="34"/>
    </row>
    <row r="229" spans="2:10" ht="14.25">
      <c r="B229" s="34"/>
      <c r="C229" s="34"/>
      <c r="D229" s="34"/>
      <c r="E229" s="34"/>
      <c r="F229" s="34"/>
      <c r="G229" s="34"/>
      <c r="H229" s="34"/>
      <c r="I229" s="34"/>
      <c r="J229" s="34"/>
    </row>
    <row r="230" spans="2:10" ht="14.25"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2:10" ht="14.25">
      <c r="B231" s="34"/>
      <c r="C231" s="34"/>
      <c r="D231" s="34"/>
      <c r="E231" s="34"/>
      <c r="F231" s="34"/>
      <c r="G231" s="34"/>
      <c r="H231" s="34"/>
      <c r="I231" s="34"/>
      <c r="J231" s="34"/>
    </row>
    <row r="232" spans="2:10" ht="14.25">
      <c r="B232" s="34"/>
      <c r="C232" s="34"/>
      <c r="D232" s="34"/>
      <c r="E232" s="34"/>
      <c r="F232" s="34"/>
      <c r="G232" s="34"/>
      <c r="H232" s="34"/>
      <c r="I232" s="34"/>
      <c r="J232" s="34"/>
    </row>
    <row r="233" spans="2:10" ht="14.25">
      <c r="B233" s="34"/>
      <c r="C233" s="34"/>
      <c r="D233" s="34"/>
      <c r="E233" s="34"/>
      <c r="F233" s="34"/>
      <c r="G233" s="34"/>
      <c r="H233" s="34"/>
      <c r="I233" s="34"/>
      <c r="J233" s="34"/>
    </row>
    <row r="234" spans="2:10" ht="14.25">
      <c r="B234" s="34"/>
      <c r="C234" s="34"/>
      <c r="D234" s="34"/>
      <c r="E234" s="34"/>
      <c r="F234" s="34"/>
      <c r="G234" s="34"/>
      <c r="H234" s="34"/>
      <c r="I234" s="34"/>
      <c r="J234" s="34"/>
    </row>
    <row r="235" spans="2:10" ht="14.25">
      <c r="B235" s="34"/>
      <c r="C235" s="34"/>
      <c r="D235" s="34"/>
      <c r="E235" s="34"/>
      <c r="F235" s="34"/>
      <c r="G235" s="34"/>
      <c r="H235" s="34"/>
      <c r="I235" s="34"/>
      <c r="J235" s="34"/>
    </row>
    <row r="236" spans="2:10" ht="14.25">
      <c r="B236" s="34"/>
      <c r="C236" s="34"/>
      <c r="D236" s="34"/>
      <c r="E236" s="34"/>
      <c r="F236" s="34"/>
      <c r="G236" s="34"/>
      <c r="H236" s="34"/>
      <c r="I236" s="34"/>
      <c r="J236" s="34"/>
    </row>
    <row r="237" spans="2:10" ht="14.25">
      <c r="B237" s="34"/>
      <c r="C237" s="34"/>
      <c r="D237" s="34"/>
      <c r="E237" s="34"/>
      <c r="F237" s="34"/>
      <c r="G237" s="34"/>
      <c r="H237" s="34"/>
      <c r="I237" s="34"/>
      <c r="J237" s="34"/>
    </row>
    <row r="238" spans="2:10" ht="14.25">
      <c r="B238" s="34"/>
      <c r="C238" s="34"/>
      <c r="D238" s="34"/>
      <c r="E238" s="34"/>
      <c r="F238" s="34"/>
      <c r="G238" s="34"/>
      <c r="H238" s="34"/>
      <c r="I238" s="34"/>
      <c r="J238" s="34"/>
    </row>
    <row r="239" spans="2:10" ht="14.25">
      <c r="B239" s="34"/>
      <c r="C239" s="34"/>
      <c r="D239" s="34"/>
      <c r="E239" s="34"/>
      <c r="F239" s="34"/>
      <c r="G239" s="34"/>
      <c r="H239" s="34"/>
      <c r="I239" s="34"/>
      <c r="J239" s="34"/>
    </row>
    <row r="240" spans="2:10" ht="14.25">
      <c r="B240" s="34"/>
      <c r="C240" s="34"/>
      <c r="D240" s="34"/>
      <c r="E240" s="34"/>
      <c r="F240" s="34"/>
      <c r="G240" s="34"/>
      <c r="H240" s="34"/>
      <c r="I240" s="34"/>
      <c r="J240" s="34"/>
    </row>
    <row r="241" spans="2:10" ht="14.25">
      <c r="B241" s="34"/>
      <c r="C241" s="34"/>
      <c r="D241" s="34"/>
      <c r="E241" s="34"/>
      <c r="F241" s="34"/>
      <c r="G241" s="34"/>
      <c r="H241" s="34"/>
      <c r="I241" s="34"/>
      <c r="J241" s="34"/>
    </row>
    <row r="242" spans="2:10" ht="14.25">
      <c r="B242" s="34"/>
      <c r="C242" s="34"/>
      <c r="D242" s="34"/>
      <c r="E242" s="34"/>
      <c r="F242" s="34"/>
      <c r="G242" s="34"/>
      <c r="H242" s="34"/>
      <c r="I242" s="34"/>
      <c r="J242" s="34"/>
    </row>
    <row r="243" spans="2:10" ht="14.25">
      <c r="B243" s="34"/>
      <c r="C243" s="34"/>
      <c r="D243" s="34"/>
      <c r="E243" s="34"/>
      <c r="F243" s="34"/>
      <c r="G243" s="34"/>
      <c r="H243" s="34"/>
      <c r="I243" s="34"/>
      <c r="J243" s="34"/>
    </row>
    <row r="244" spans="2:10" ht="14.25">
      <c r="B244" s="34"/>
      <c r="C244" s="34"/>
      <c r="D244" s="34"/>
      <c r="E244" s="34"/>
      <c r="F244" s="34"/>
      <c r="G244" s="34"/>
      <c r="H244" s="34"/>
      <c r="I244" s="34"/>
      <c r="J244" s="34"/>
    </row>
    <row r="245" spans="2:10" ht="14.25">
      <c r="B245" s="34"/>
      <c r="C245" s="34"/>
      <c r="D245" s="34"/>
      <c r="E245" s="34"/>
      <c r="F245" s="34"/>
      <c r="G245" s="34"/>
      <c r="H245" s="34"/>
      <c r="I245" s="34"/>
      <c r="J245" s="34"/>
    </row>
    <row r="246" spans="2:10" ht="14.25">
      <c r="B246" s="34"/>
      <c r="C246" s="34"/>
      <c r="D246" s="34"/>
      <c r="E246" s="34"/>
      <c r="F246" s="34"/>
      <c r="G246" s="34"/>
      <c r="H246" s="34"/>
      <c r="I246" s="34"/>
      <c r="J246" s="34"/>
    </row>
    <row r="247" spans="2:10" ht="14.25">
      <c r="B247" s="34"/>
      <c r="C247" s="34"/>
      <c r="D247" s="34"/>
      <c r="E247" s="34"/>
      <c r="F247" s="34"/>
      <c r="G247" s="34"/>
      <c r="H247" s="34"/>
      <c r="I247" s="34"/>
      <c r="J247" s="34"/>
    </row>
    <row r="248" spans="2:10" ht="14.25">
      <c r="B248" s="34"/>
      <c r="C248" s="34"/>
      <c r="D248" s="34"/>
      <c r="E248" s="34"/>
      <c r="F248" s="34"/>
      <c r="G248" s="34"/>
      <c r="H248" s="34"/>
      <c r="I248" s="34"/>
      <c r="J248" s="34"/>
    </row>
    <row r="249" spans="2:10" ht="14.25">
      <c r="B249" s="34"/>
      <c r="C249" s="34"/>
      <c r="D249" s="34"/>
      <c r="E249" s="34"/>
      <c r="F249" s="34"/>
      <c r="G249" s="34"/>
      <c r="H249" s="34"/>
      <c r="I249" s="34"/>
      <c r="J249" s="34"/>
    </row>
    <row r="250" spans="2:10" ht="14.25">
      <c r="B250" s="34"/>
      <c r="C250" s="34"/>
      <c r="D250" s="34"/>
      <c r="E250" s="34"/>
      <c r="F250" s="34"/>
      <c r="G250" s="34"/>
      <c r="H250" s="34"/>
      <c r="I250" s="34"/>
      <c r="J250" s="34"/>
    </row>
    <row r="251" spans="2:10" ht="14.25">
      <c r="B251" s="34"/>
      <c r="C251" s="34"/>
      <c r="D251" s="34"/>
      <c r="E251" s="34"/>
      <c r="F251" s="34"/>
      <c r="G251" s="34"/>
      <c r="H251" s="34"/>
      <c r="I251" s="34"/>
      <c r="J251" s="34"/>
    </row>
    <row r="252" spans="2:10" ht="14.25">
      <c r="B252" s="34"/>
      <c r="C252" s="34"/>
      <c r="D252" s="34"/>
      <c r="E252" s="34"/>
      <c r="F252" s="34"/>
      <c r="G252" s="34"/>
      <c r="H252" s="34"/>
      <c r="I252" s="34"/>
      <c r="J252" s="34"/>
    </row>
    <row r="253" spans="2:10" ht="14.25">
      <c r="B253" s="34"/>
      <c r="C253" s="34"/>
      <c r="D253" s="34"/>
      <c r="E253" s="34"/>
      <c r="F253" s="34"/>
      <c r="G253" s="34"/>
      <c r="H253" s="34"/>
      <c r="I253" s="34"/>
      <c r="J253" s="34"/>
    </row>
    <row r="254" spans="2:10" ht="14.25">
      <c r="B254" s="34"/>
      <c r="C254" s="34"/>
      <c r="D254" s="34"/>
      <c r="E254" s="34"/>
      <c r="F254" s="34"/>
      <c r="G254" s="34"/>
      <c r="H254" s="34"/>
      <c r="I254" s="34"/>
      <c r="J254" s="34"/>
    </row>
    <row r="255" spans="2:10" ht="14.25">
      <c r="B255" s="34"/>
      <c r="C255" s="34"/>
      <c r="D255" s="34"/>
      <c r="E255" s="34"/>
      <c r="F255" s="34"/>
      <c r="G255" s="34"/>
      <c r="H255" s="34"/>
      <c r="I255" s="34"/>
      <c r="J255" s="34"/>
    </row>
    <row r="256" spans="2:10" ht="14.25">
      <c r="B256" s="34"/>
      <c r="C256" s="34"/>
      <c r="D256" s="34"/>
      <c r="E256" s="34"/>
      <c r="F256" s="34"/>
      <c r="G256" s="34"/>
      <c r="H256" s="34"/>
      <c r="I256" s="34"/>
      <c r="J256" s="34"/>
    </row>
    <row r="257" spans="2:10" ht="14.25">
      <c r="B257" s="34"/>
      <c r="C257" s="34"/>
      <c r="D257" s="34"/>
      <c r="E257" s="34"/>
      <c r="F257" s="34"/>
      <c r="G257" s="34"/>
      <c r="H257" s="34"/>
      <c r="I257" s="34"/>
      <c r="J257" s="34"/>
    </row>
    <row r="258" spans="2:10" ht="14.25">
      <c r="B258" s="34"/>
      <c r="C258" s="34"/>
      <c r="D258" s="34"/>
      <c r="E258" s="34"/>
      <c r="F258" s="34"/>
      <c r="G258" s="34"/>
      <c r="H258" s="34"/>
      <c r="I258" s="34"/>
      <c r="J258" s="34"/>
    </row>
    <row r="259" spans="2:10" ht="14.25">
      <c r="B259" s="34"/>
      <c r="C259" s="34"/>
      <c r="D259" s="34"/>
      <c r="E259" s="34"/>
      <c r="F259" s="34"/>
      <c r="G259" s="34"/>
      <c r="H259" s="34"/>
      <c r="I259" s="34"/>
      <c r="J259" s="34"/>
    </row>
    <row r="260" spans="2:10" ht="14.25">
      <c r="B260" s="34"/>
      <c r="C260" s="34"/>
      <c r="D260" s="34"/>
      <c r="E260" s="34"/>
      <c r="F260" s="34"/>
      <c r="G260" s="34"/>
      <c r="H260" s="34"/>
      <c r="I260" s="34"/>
      <c r="J260" s="34"/>
    </row>
    <row r="261" spans="2:10" ht="14.25">
      <c r="B261" s="34"/>
      <c r="C261" s="34"/>
      <c r="D261" s="34"/>
      <c r="E261" s="34"/>
      <c r="F261" s="34"/>
      <c r="G261" s="34"/>
      <c r="H261" s="34"/>
      <c r="I261" s="34"/>
      <c r="J261" s="34"/>
    </row>
    <row r="262" spans="2:10" ht="14.25">
      <c r="B262" s="34"/>
      <c r="C262" s="34"/>
      <c r="D262" s="34"/>
      <c r="E262" s="34"/>
      <c r="F262" s="34"/>
      <c r="G262" s="34"/>
      <c r="H262" s="34"/>
      <c r="I262" s="34"/>
      <c r="J262" s="34"/>
    </row>
    <row r="263" spans="2:10" ht="14.25">
      <c r="B263" s="34"/>
      <c r="C263" s="34"/>
      <c r="D263" s="34"/>
      <c r="E263" s="34"/>
      <c r="F263" s="34"/>
      <c r="G263" s="34"/>
      <c r="H263" s="34"/>
      <c r="I263" s="34"/>
      <c r="J263" s="34"/>
    </row>
    <row r="264" spans="2:10" ht="14.25">
      <c r="B264" s="34"/>
      <c r="C264" s="34"/>
      <c r="D264" s="34"/>
      <c r="E264" s="34"/>
      <c r="F264" s="34"/>
      <c r="G264" s="34"/>
      <c r="H264" s="34"/>
      <c r="I264" s="34"/>
      <c r="J264" s="34"/>
    </row>
    <row r="265" spans="2:10" ht="14.25">
      <c r="B265" s="34"/>
      <c r="C265" s="34"/>
      <c r="D265" s="34"/>
      <c r="E265" s="34"/>
      <c r="F265" s="34"/>
      <c r="G265" s="34"/>
      <c r="H265" s="34"/>
      <c r="I265" s="34"/>
      <c r="J265" s="34"/>
    </row>
    <row r="266" spans="2:10" ht="14.25">
      <c r="B266" s="34"/>
      <c r="C266" s="34"/>
      <c r="D266" s="34"/>
      <c r="E266" s="34"/>
      <c r="F266" s="34"/>
      <c r="G266" s="34"/>
      <c r="H266" s="34"/>
      <c r="I266" s="34"/>
      <c r="J266" s="34"/>
    </row>
    <row r="267" spans="2:10" ht="14.25">
      <c r="B267" s="34"/>
      <c r="C267" s="34"/>
      <c r="D267" s="34"/>
      <c r="E267" s="34"/>
      <c r="F267" s="34"/>
      <c r="G267" s="34"/>
      <c r="H267" s="34"/>
      <c r="I267" s="34"/>
      <c r="J267" s="34"/>
    </row>
    <row r="268" spans="2:10" ht="14.25">
      <c r="B268" s="34"/>
      <c r="C268" s="34"/>
      <c r="D268" s="34"/>
      <c r="E268" s="34"/>
      <c r="F268" s="34"/>
      <c r="G268" s="34"/>
      <c r="H268" s="34"/>
      <c r="I268" s="34"/>
      <c r="J268" s="34"/>
    </row>
    <row r="269" spans="2:10" ht="14.25">
      <c r="B269" s="34"/>
      <c r="C269" s="34"/>
      <c r="D269" s="34"/>
      <c r="E269" s="34"/>
      <c r="F269" s="34"/>
      <c r="G269" s="34"/>
      <c r="H269" s="34"/>
      <c r="I269" s="34"/>
      <c r="J269" s="34"/>
    </row>
    <row r="270" spans="2:10" ht="14.25">
      <c r="B270" s="34"/>
      <c r="C270" s="34"/>
      <c r="D270" s="34"/>
      <c r="E270" s="34"/>
      <c r="F270" s="34"/>
      <c r="G270" s="34"/>
      <c r="H270" s="34"/>
      <c r="I270" s="34"/>
      <c r="J270" s="34"/>
    </row>
    <row r="271" spans="2:10" ht="14.25">
      <c r="B271" s="34"/>
      <c r="C271" s="34"/>
      <c r="D271" s="34"/>
      <c r="E271" s="34"/>
      <c r="F271" s="34"/>
      <c r="G271" s="34"/>
      <c r="H271" s="34"/>
      <c r="I271" s="34"/>
      <c r="J271" s="34"/>
    </row>
    <row r="272" spans="2:10" ht="14.25">
      <c r="B272" s="34"/>
      <c r="C272" s="34"/>
      <c r="D272" s="34"/>
      <c r="E272" s="34"/>
      <c r="F272" s="34"/>
      <c r="G272" s="34"/>
      <c r="H272" s="34"/>
      <c r="I272" s="34"/>
      <c r="J272" s="34"/>
    </row>
    <row r="273" spans="2:10" ht="14.25">
      <c r="B273" s="34"/>
      <c r="C273" s="34"/>
      <c r="D273" s="34"/>
      <c r="E273" s="34"/>
      <c r="F273" s="34"/>
      <c r="G273" s="34"/>
      <c r="H273" s="34"/>
      <c r="I273" s="34"/>
      <c r="J273" s="34"/>
    </row>
    <row r="274" spans="2:10" ht="14.25">
      <c r="B274" s="34"/>
      <c r="C274" s="34"/>
      <c r="D274" s="34"/>
      <c r="E274" s="34"/>
      <c r="F274" s="34"/>
      <c r="G274" s="34"/>
      <c r="H274" s="34"/>
      <c r="I274" s="34"/>
      <c r="J274" s="34"/>
    </row>
    <row r="275" spans="2:10" ht="14.25">
      <c r="B275" s="34"/>
      <c r="C275" s="34"/>
      <c r="D275" s="34"/>
      <c r="E275" s="34"/>
      <c r="F275" s="34"/>
      <c r="G275" s="34"/>
      <c r="H275" s="34"/>
      <c r="I275" s="34"/>
      <c r="J275" s="34"/>
    </row>
    <row r="276" spans="2:10" ht="14.25">
      <c r="B276" s="34"/>
      <c r="C276" s="34"/>
      <c r="D276" s="34"/>
      <c r="E276" s="34"/>
      <c r="F276" s="34"/>
      <c r="G276" s="34"/>
      <c r="H276" s="34"/>
      <c r="I276" s="34"/>
      <c r="J276" s="34"/>
    </row>
    <row r="277" spans="2:10" ht="14.25">
      <c r="B277" s="34"/>
      <c r="C277" s="34"/>
      <c r="D277" s="34"/>
      <c r="E277" s="34"/>
      <c r="F277" s="34"/>
      <c r="G277" s="34"/>
      <c r="H277" s="34"/>
      <c r="I277" s="34"/>
      <c r="J277" s="34"/>
    </row>
    <row r="278" spans="2:10" ht="14.25">
      <c r="B278" s="34"/>
      <c r="C278" s="34"/>
      <c r="D278" s="34"/>
      <c r="E278" s="34"/>
      <c r="F278" s="34"/>
      <c r="G278" s="34"/>
      <c r="H278" s="34"/>
      <c r="I278" s="34"/>
      <c r="J278" s="34"/>
    </row>
    <row r="279" spans="2:10" ht="14.25">
      <c r="B279" s="34"/>
      <c r="C279" s="34"/>
      <c r="D279" s="34"/>
      <c r="E279" s="34"/>
      <c r="F279" s="34"/>
      <c r="G279" s="34"/>
      <c r="H279" s="34"/>
      <c r="I279" s="34"/>
      <c r="J279" s="34"/>
    </row>
    <row r="280" spans="2:10" ht="14.25">
      <c r="B280" s="34"/>
      <c r="C280" s="34"/>
      <c r="D280" s="34"/>
      <c r="E280" s="34"/>
      <c r="F280" s="34"/>
      <c r="G280" s="34"/>
      <c r="H280" s="34"/>
      <c r="I280" s="34"/>
      <c r="J280" s="34"/>
    </row>
    <row r="281" spans="2:10" ht="14.25">
      <c r="B281" s="34"/>
      <c r="C281" s="34"/>
      <c r="D281" s="34"/>
      <c r="E281" s="34"/>
      <c r="F281" s="34"/>
      <c r="G281" s="34"/>
      <c r="H281" s="34"/>
      <c r="I281" s="34"/>
      <c r="J281" s="34"/>
    </row>
    <row r="282" spans="2:10" ht="14.25">
      <c r="B282" s="34"/>
      <c r="C282" s="34"/>
      <c r="D282" s="34"/>
      <c r="E282" s="34"/>
      <c r="F282" s="34"/>
      <c r="G282" s="34"/>
      <c r="H282" s="34"/>
      <c r="I282" s="34"/>
      <c r="J282" s="34"/>
    </row>
    <row r="283" spans="6:7" ht="14.25">
      <c r="F283" s="34"/>
      <c r="G283" s="34"/>
    </row>
  </sheetData>
  <printOptions horizontalCentered="1"/>
  <pageMargins left="1" right="1" top="0.5" bottom="0.5" header="0.5" footer="0.5"/>
  <pageSetup horizontalDpi="180" verticalDpi="180" orientation="portrait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A1">
      <selection activeCell="A1" sqref="A1"/>
    </sheetView>
  </sheetViews>
  <sheetFormatPr defaultColWidth="9.140625" defaultRowHeight="12.75"/>
  <cols>
    <col min="3" max="3" width="6.28125" style="0" customWidth="1"/>
    <col min="4" max="4" width="2.421875" style="0" customWidth="1"/>
    <col min="5" max="6" width="10.7109375" style="0" customWidth="1"/>
    <col min="7" max="7" width="11.421875" style="0" customWidth="1"/>
    <col min="8" max="9" width="10.7109375" style="0" customWidth="1"/>
    <col min="10" max="10" width="4.57421875" style="0" customWidth="1"/>
  </cols>
  <sheetData>
    <row r="1" ht="15.75">
      <c r="A1" s="16" t="s">
        <v>0</v>
      </c>
    </row>
    <row r="2" ht="12.75">
      <c r="A2" s="20"/>
    </row>
    <row r="3" ht="12.75">
      <c r="A3" s="18" t="s">
        <v>47</v>
      </c>
    </row>
    <row r="4" ht="12.75">
      <c r="A4" s="18" t="s">
        <v>63</v>
      </c>
    </row>
    <row r="6" spans="1:10" ht="12.75">
      <c r="A6" s="20"/>
      <c r="B6" s="20"/>
      <c r="C6" s="20"/>
      <c r="D6" s="20"/>
      <c r="E6" s="45" t="s">
        <v>12</v>
      </c>
      <c r="F6" s="45" t="s">
        <v>38</v>
      </c>
      <c r="G6" s="45" t="s">
        <v>49</v>
      </c>
      <c r="H6" s="45" t="s">
        <v>13</v>
      </c>
      <c r="I6" s="45"/>
      <c r="J6" s="20"/>
    </row>
    <row r="7" spans="1:10" ht="12.75">
      <c r="A7" s="20"/>
      <c r="B7" s="20"/>
      <c r="C7" s="20"/>
      <c r="D7" s="20"/>
      <c r="E7" s="45" t="s">
        <v>14</v>
      </c>
      <c r="F7" s="45" t="s">
        <v>39</v>
      </c>
      <c r="G7" s="45" t="s">
        <v>50</v>
      </c>
      <c r="H7" s="45" t="s">
        <v>15</v>
      </c>
      <c r="I7" s="45" t="s">
        <v>16</v>
      </c>
      <c r="J7" s="20"/>
    </row>
    <row r="8" spans="1:10" ht="12.75">
      <c r="A8" s="20"/>
      <c r="B8" s="20"/>
      <c r="C8" s="20"/>
      <c r="D8" s="20"/>
      <c r="E8" s="45" t="s">
        <v>3</v>
      </c>
      <c r="F8" s="45" t="s">
        <v>3</v>
      </c>
      <c r="G8" s="45" t="s">
        <v>3</v>
      </c>
      <c r="H8" s="45" t="s">
        <v>3</v>
      </c>
      <c r="I8" s="45" t="s">
        <v>3</v>
      </c>
      <c r="J8" s="20"/>
    </row>
    <row r="9" spans="1:10" ht="12.75">
      <c r="A9" s="18" t="s">
        <v>66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48" t="s">
        <v>67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0"/>
      <c r="B11" s="20"/>
      <c r="C11" s="20"/>
      <c r="D11" s="20"/>
      <c r="E11" s="31"/>
      <c r="F11" s="31"/>
      <c r="G11" s="31"/>
      <c r="H11" s="31"/>
      <c r="I11" s="31"/>
      <c r="J11" s="20"/>
    </row>
    <row r="12" spans="1:10" ht="12.75">
      <c r="A12" s="20" t="s">
        <v>60</v>
      </c>
      <c r="B12" s="20"/>
      <c r="C12" s="20"/>
      <c r="D12" s="20"/>
      <c r="E12" s="21">
        <v>75000</v>
      </c>
      <c r="F12" s="21">
        <v>24367</v>
      </c>
      <c r="G12" s="21">
        <v>23000</v>
      </c>
      <c r="H12" s="21">
        <v>22091</v>
      </c>
      <c r="I12" s="21">
        <f>SUM(E12:H12)</f>
        <v>144458</v>
      </c>
      <c r="J12" s="20"/>
    </row>
    <row r="13" spans="1:10" ht="12.75">
      <c r="A13" s="20"/>
      <c r="B13" s="20"/>
      <c r="C13" s="20"/>
      <c r="D13" s="20"/>
      <c r="E13" s="21"/>
      <c r="F13" s="21"/>
      <c r="G13" s="21"/>
      <c r="H13" s="21"/>
      <c r="I13" s="21"/>
      <c r="J13" s="20"/>
    </row>
    <row r="14" spans="1:10" ht="12.75">
      <c r="A14" s="20" t="s">
        <v>105</v>
      </c>
      <c r="B14" s="20"/>
      <c r="C14" s="20"/>
      <c r="D14" s="20"/>
      <c r="E14" s="21">
        <v>0</v>
      </c>
      <c r="F14" s="21">
        <v>0</v>
      </c>
      <c r="G14" s="21">
        <v>0</v>
      </c>
      <c r="H14" s="21">
        <f>+income!I32</f>
        <v>2657</v>
      </c>
      <c r="I14" s="21">
        <f>SUM(H14)</f>
        <v>2657</v>
      </c>
      <c r="J14" s="20"/>
    </row>
    <row r="15" spans="1:10" ht="12.75">
      <c r="A15" s="20"/>
      <c r="B15" s="20"/>
      <c r="C15" s="20"/>
      <c r="D15" s="20"/>
      <c r="E15" s="21"/>
      <c r="F15" s="21"/>
      <c r="G15" s="21"/>
      <c r="H15" s="21"/>
      <c r="I15" s="21"/>
      <c r="J15" s="20"/>
    </row>
    <row r="16" spans="1:10" ht="12.75">
      <c r="A16" s="20"/>
      <c r="B16" s="20"/>
      <c r="C16" s="20"/>
      <c r="D16" s="20"/>
      <c r="E16" s="21"/>
      <c r="F16" s="21"/>
      <c r="G16" s="21"/>
      <c r="H16" s="21"/>
      <c r="I16" s="21"/>
      <c r="J16" s="20"/>
    </row>
    <row r="17" spans="1:10" ht="13.5" thickBot="1">
      <c r="A17" s="20" t="s">
        <v>68</v>
      </c>
      <c r="B17" s="20"/>
      <c r="C17" s="20"/>
      <c r="D17" s="20"/>
      <c r="E17" s="38">
        <f>SUM(E12:E16)</f>
        <v>75000</v>
      </c>
      <c r="F17" s="38">
        <f>SUM(F12:F16)</f>
        <v>24367</v>
      </c>
      <c r="G17" s="38">
        <f>SUM(G12:G16)</f>
        <v>23000</v>
      </c>
      <c r="H17" s="38">
        <f>SUM(H12:H15)</f>
        <v>24748</v>
      </c>
      <c r="I17" s="38">
        <f>SUM(I12:I15)</f>
        <v>147115</v>
      </c>
      <c r="J17" s="20"/>
    </row>
    <row r="18" spans="1:10" ht="13.5" thickTop="1">
      <c r="A18" s="20"/>
      <c r="B18" s="20"/>
      <c r="C18" s="20"/>
      <c r="D18" s="20"/>
      <c r="E18" s="21"/>
      <c r="F18" s="21"/>
      <c r="G18" s="21"/>
      <c r="H18" s="21"/>
      <c r="I18" s="21"/>
      <c r="J18" s="20"/>
    </row>
    <row r="19" spans="1:10" ht="12.75">
      <c r="A19" s="20"/>
      <c r="B19" s="20"/>
      <c r="C19" s="20"/>
      <c r="D19" s="20"/>
      <c r="E19" s="21"/>
      <c r="F19" s="21"/>
      <c r="G19" s="21"/>
      <c r="H19" s="21"/>
      <c r="I19" s="21"/>
      <c r="J19" s="20"/>
    </row>
    <row r="20" spans="1:10" ht="12.75">
      <c r="A20" s="20"/>
      <c r="B20" s="20"/>
      <c r="C20" s="20"/>
      <c r="D20" s="20"/>
      <c r="E20" s="21"/>
      <c r="F20" s="21"/>
      <c r="G20" s="21"/>
      <c r="H20" s="21"/>
      <c r="I20" s="21"/>
      <c r="J20" s="20"/>
    </row>
    <row r="21" spans="1:10" ht="12.75">
      <c r="A21" s="18" t="s">
        <v>66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48" t="s">
        <v>69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31"/>
      <c r="F23" s="31"/>
      <c r="G23" s="31"/>
      <c r="H23" s="31"/>
      <c r="I23" s="31"/>
      <c r="J23" s="20"/>
    </row>
    <row r="24" spans="1:10" ht="12.75">
      <c r="A24" s="20" t="s">
        <v>56</v>
      </c>
      <c r="B24" s="20"/>
      <c r="C24" s="20"/>
      <c r="D24" s="20"/>
      <c r="E24" s="21">
        <v>75000</v>
      </c>
      <c r="F24" s="21">
        <v>24367</v>
      </c>
      <c r="G24" s="21">
        <v>23000</v>
      </c>
      <c r="H24" s="21">
        <v>19753</v>
      </c>
      <c r="I24" s="21">
        <v>142120</v>
      </c>
      <c r="J24" s="20"/>
    </row>
    <row r="25" spans="1:10" ht="12.75">
      <c r="A25" s="20"/>
      <c r="B25" s="20"/>
      <c r="C25" s="20"/>
      <c r="D25" s="20"/>
      <c r="E25" s="21"/>
      <c r="F25" s="21"/>
      <c r="G25" s="21"/>
      <c r="H25" s="21"/>
      <c r="I25" s="21"/>
      <c r="J25" s="20"/>
    </row>
    <row r="26" spans="1:10" ht="12.75">
      <c r="A26" s="20" t="s">
        <v>106</v>
      </c>
      <c r="B26" s="20"/>
      <c r="C26" s="20"/>
      <c r="D26" s="20"/>
      <c r="E26" s="21">
        <v>0</v>
      </c>
      <c r="F26" s="21">
        <v>0</v>
      </c>
      <c r="G26" s="21">
        <v>0</v>
      </c>
      <c r="H26" s="21">
        <v>-2168</v>
      </c>
      <c r="I26" s="21">
        <f>SUM(E26:H26)</f>
        <v>-2168</v>
      </c>
      <c r="J26" s="20"/>
    </row>
    <row r="27" spans="1:10" ht="12.75">
      <c r="A27" s="20"/>
      <c r="B27" s="20"/>
      <c r="C27" s="20"/>
      <c r="D27" s="20"/>
      <c r="E27" s="21"/>
      <c r="F27" s="21"/>
      <c r="G27" s="21"/>
      <c r="H27" s="21"/>
      <c r="I27" s="21"/>
      <c r="J27" s="20"/>
    </row>
    <row r="28" spans="1:10" ht="12.75">
      <c r="A28" s="20"/>
      <c r="B28" s="20"/>
      <c r="C28" s="20"/>
      <c r="D28" s="20"/>
      <c r="E28" s="21"/>
      <c r="F28" s="21"/>
      <c r="G28" s="21"/>
      <c r="H28" s="21"/>
      <c r="I28" s="21"/>
      <c r="J28" s="20"/>
    </row>
    <row r="29" spans="1:10" ht="13.5" thickBot="1">
      <c r="A29" s="20" t="s">
        <v>70</v>
      </c>
      <c r="B29" s="20"/>
      <c r="C29" s="20"/>
      <c r="D29" s="20"/>
      <c r="E29" s="38">
        <v>75000</v>
      </c>
      <c r="F29" s="38">
        <v>24367</v>
      </c>
      <c r="G29" s="38">
        <v>23000</v>
      </c>
      <c r="H29" s="38">
        <f>SUM(H24:H27)</f>
        <v>17585</v>
      </c>
      <c r="I29" s="38">
        <f>SUM(I24:I27)</f>
        <v>139952</v>
      </c>
      <c r="J29" s="20"/>
    </row>
    <row r="30" spans="1:10" ht="13.5" thickTop="1">
      <c r="A30" s="20"/>
      <c r="B30" s="20"/>
      <c r="C30" s="20"/>
      <c r="D30" s="20"/>
      <c r="E30" s="21"/>
      <c r="F30" s="21"/>
      <c r="G30" s="21"/>
      <c r="H30" s="21"/>
      <c r="I30" s="21"/>
      <c r="J30" s="20"/>
    </row>
    <row r="31" spans="1:10" ht="12.75">
      <c r="A31" s="20"/>
      <c r="B31" s="20"/>
      <c r="C31" s="20"/>
      <c r="D31" s="20"/>
      <c r="E31" s="37"/>
      <c r="F31" s="37"/>
      <c r="G31" s="37"/>
      <c r="H31" s="37"/>
      <c r="I31" s="37"/>
      <c r="J31" s="20"/>
    </row>
    <row r="32" spans="1:10" ht="12.75">
      <c r="A32" s="20"/>
      <c r="B32" s="20"/>
      <c r="C32" s="20"/>
      <c r="D32" s="20"/>
      <c r="E32" s="37"/>
      <c r="F32" s="37"/>
      <c r="G32" s="37"/>
      <c r="H32" s="37"/>
      <c r="I32" s="37"/>
      <c r="J32" s="20"/>
    </row>
    <row r="33" spans="1:10" ht="12.75">
      <c r="A33" s="20"/>
      <c r="B33" s="20"/>
      <c r="C33" s="20"/>
      <c r="D33" s="20"/>
      <c r="E33" s="37"/>
      <c r="F33" s="37"/>
      <c r="G33" s="37"/>
      <c r="H33" s="37"/>
      <c r="I33" s="37"/>
      <c r="J33" s="20"/>
    </row>
    <row r="34" spans="1:10" ht="12.75">
      <c r="A34" s="20"/>
      <c r="B34" s="20"/>
      <c r="C34" s="20"/>
      <c r="D34" s="20"/>
      <c r="E34" s="37"/>
      <c r="F34" s="37"/>
      <c r="G34" s="37"/>
      <c r="H34" s="37"/>
      <c r="I34" s="37"/>
      <c r="J34" s="20"/>
    </row>
    <row r="35" spans="1:10" ht="12.75">
      <c r="A35" s="20"/>
      <c r="B35" s="20"/>
      <c r="C35" s="20"/>
      <c r="D35" s="20"/>
      <c r="E35" s="37"/>
      <c r="F35" s="37"/>
      <c r="G35" s="37"/>
      <c r="H35" s="37"/>
      <c r="I35" s="37"/>
      <c r="J35" s="20"/>
    </row>
    <row r="36" spans="1:10" ht="12.75">
      <c r="A36" s="20"/>
      <c r="B36" s="20"/>
      <c r="C36" s="20"/>
      <c r="D36" s="20"/>
      <c r="E36" s="37"/>
      <c r="F36" s="37"/>
      <c r="G36" s="37"/>
      <c r="H36" s="37"/>
      <c r="I36" s="37"/>
      <c r="J36" s="20"/>
    </row>
    <row r="37" spans="1:10" ht="12.75">
      <c r="A37" s="20"/>
      <c r="B37" s="20"/>
      <c r="C37" s="20"/>
      <c r="D37" s="20"/>
      <c r="E37" s="37"/>
      <c r="F37" s="37"/>
      <c r="G37" s="37"/>
      <c r="H37" s="37"/>
      <c r="I37" s="37"/>
      <c r="J37" s="20"/>
    </row>
    <row r="38" spans="1:10" ht="12.75">
      <c r="A38" s="20"/>
      <c r="B38" s="20"/>
      <c r="C38" s="20"/>
      <c r="D38" s="20"/>
      <c r="E38" s="37"/>
      <c r="F38" s="37"/>
      <c r="G38" s="37"/>
      <c r="H38" s="37"/>
      <c r="I38" s="37"/>
      <c r="J38" s="20"/>
    </row>
    <row r="39" spans="1:10" ht="12.75">
      <c r="A39" s="56" t="s">
        <v>110</v>
      </c>
      <c r="B39" s="20"/>
      <c r="C39" s="20"/>
      <c r="D39" s="20"/>
      <c r="E39" s="37"/>
      <c r="F39" s="37"/>
      <c r="G39" s="37"/>
      <c r="H39" s="37"/>
      <c r="I39" s="37"/>
      <c r="J39" s="20"/>
    </row>
    <row r="40" spans="1:10" ht="12.75">
      <c r="A40" s="56" t="s">
        <v>115</v>
      </c>
      <c r="B40" s="20"/>
      <c r="C40" s="20"/>
      <c r="D40" s="20"/>
      <c r="E40" s="37"/>
      <c r="F40" s="37"/>
      <c r="G40" s="37"/>
      <c r="H40" s="37"/>
      <c r="I40" s="37"/>
      <c r="J40" s="20"/>
    </row>
    <row r="41" spans="1:10" ht="12.75">
      <c r="A41" s="20"/>
      <c r="B41" s="20"/>
      <c r="C41" s="20"/>
      <c r="D41" s="20"/>
      <c r="E41" s="37"/>
      <c r="F41" s="37"/>
      <c r="G41" s="37"/>
      <c r="H41" s="37"/>
      <c r="I41" s="37"/>
      <c r="J41" s="20"/>
    </row>
    <row r="42" spans="1:10" ht="12.75">
      <c r="A42" s="20"/>
      <c r="B42" s="20"/>
      <c r="C42" s="20"/>
      <c r="D42" s="20"/>
      <c r="E42" s="37"/>
      <c r="F42" s="37"/>
      <c r="G42" s="37"/>
      <c r="H42" s="37"/>
      <c r="I42" s="37"/>
      <c r="J42" s="20"/>
    </row>
    <row r="43" spans="1:10" ht="12.75">
      <c r="A43" s="20"/>
      <c r="B43" s="20"/>
      <c r="C43" s="20"/>
      <c r="D43" s="20"/>
      <c r="E43" s="37"/>
      <c r="F43" s="37"/>
      <c r="G43" s="37"/>
      <c r="H43" s="37"/>
      <c r="I43" s="37"/>
      <c r="J43" s="20"/>
    </row>
    <row r="44" spans="1:10" ht="12.75">
      <c r="A44" s="20"/>
      <c r="B44" s="20"/>
      <c r="C44" s="20"/>
      <c r="D44" s="20"/>
      <c r="E44" s="37"/>
      <c r="F44" s="37"/>
      <c r="G44" s="37"/>
      <c r="H44" s="37"/>
      <c r="I44" s="37"/>
      <c r="J44" s="20"/>
    </row>
    <row r="45" spans="1:10" ht="12.75">
      <c r="A45" s="20"/>
      <c r="B45" s="20"/>
      <c r="C45" s="20"/>
      <c r="D45" s="20"/>
      <c r="E45" s="37"/>
      <c r="F45" s="37"/>
      <c r="G45" s="37"/>
      <c r="H45" s="37"/>
      <c r="I45" s="37"/>
      <c r="J45" s="20"/>
    </row>
    <row r="46" spans="1:10" ht="12.75">
      <c r="A46" s="20"/>
      <c r="B46" s="20"/>
      <c r="C46" s="20"/>
      <c r="D46" s="20"/>
      <c r="E46" s="37"/>
      <c r="F46" s="37"/>
      <c r="G46" s="37"/>
      <c r="H46" s="37"/>
      <c r="I46" s="37"/>
      <c r="J46" s="20"/>
    </row>
    <row r="47" spans="1:10" ht="12.75">
      <c r="A47" s="20"/>
      <c r="B47" s="20"/>
      <c r="C47" s="20"/>
      <c r="D47" s="20"/>
      <c r="E47" s="37"/>
      <c r="F47" s="37"/>
      <c r="G47" s="37"/>
      <c r="H47" s="37"/>
      <c r="I47" s="37"/>
      <c r="J47" s="20"/>
    </row>
    <row r="48" spans="1:10" ht="12.75">
      <c r="A48" s="20"/>
      <c r="B48" s="20"/>
      <c r="C48" s="20"/>
      <c r="D48" s="20"/>
      <c r="E48" s="37"/>
      <c r="F48" s="37"/>
      <c r="G48" s="37"/>
      <c r="H48" s="37"/>
      <c r="I48" s="37"/>
      <c r="J48" s="20"/>
    </row>
    <row r="49" spans="1:10" ht="12.75">
      <c r="A49" s="20"/>
      <c r="B49" s="20"/>
      <c r="C49" s="20"/>
      <c r="D49" s="20"/>
      <c r="E49" s="37"/>
      <c r="F49" s="37"/>
      <c r="G49" s="37"/>
      <c r="H49" s="37"/>
      <c r="I49" s="37"/>
      <c r="J49" s="20"/>
    </row>
    <row r="50" spans="1:10" ht="12.7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.7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2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2.7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2.7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2.7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2.7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2.7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2.7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2.7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2.7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2.7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2.7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2.7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2.7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2.7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2.7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2.7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2.7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.7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2.7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2.7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2.7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2.7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2.7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2.75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2.7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2.7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2.7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2.7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2.7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2.7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2.7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2.7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2.7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2.7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2.7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2.7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2.7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2.7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2.7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2.7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2.7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2.7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2.7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2.7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2.7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2.7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2.7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2.7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</sheetData>
  <printOptions horizontalCentered="1"/>
  <pageMargins left="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MALPAC MANAGEMENT S/B</cp:lastModifiedBy>
  <cp:lastPrinted>2004-08-24T07:20:39Z</cp:lastPrinted>
  <dcterms:created xsi:type="dcterms:W3CDTF">2003-01-23T07:38:12Z</dcterms:created>
  <dcterms:modified xsi:type="dcterms:W3CDTF">2004-08-24T07:23:08Z</dcterms:modified>
  <cp:category/>
  <cp:version/>
  <cp:contentType/>
  <cp:contentStatus/>
</cp:coreProperties>
</file>